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oerderung\Freiraum2022\Finanzierungsplan\"/>
    </mc:Choice>
  </mc:AlternateContent>
  <xr:revisionPtr revIDLastSave="0" documentId="13_ncr:1_{D8EFCCC3-A3AD-4EED-BC92-446D1954FA12}" xr6:coauthVersionLast="47" xr6:coauthVersionMax="47" xr10:uidLastSave="{00000000-0000-0000-0000-000000000000}"/>
  <bookViews>
    <workbookView xWindow="-108" yWindow="-108" windowWidth="30936" windowHeight="16896" xr2:uid="{F95D9ABE-BD3F-4176-9A76-6FC1528B6DDB}"/>
  </bookViews>
  <sheets>
    <sheet name="FP_Zusammenfassung" sheetId="1" r:id="rId1"/>
    <sheet name="FP_Personalmittel" sheetId="2" r:id="rId2"/>
    <sheet name="_Steuerung_Personal_Sachkosten_" sheetId="9" state="hidden" r:id="rId3"/>
    <sheet name="FP_Sachmittel" sheetId="3" r:id="rId4"/>
    <sheet name="FP_Investitionen" sheetId="4" r:id="rId5"/>
  </sheets>
  <definedNames>
    <definedName name="_xlnm.Print_Area" localSheetId="1">FP_Personalmittel!$A$1:$O$53</definedName>
    <definedName name="_xlnm.Print_Area" localSheetId="3">FP_Sachmittel!$A$3:$H$38</definedName>
    <definedName name="_xlnm.Print_Titles" localSheetId="4">FP_Investitionen!$14:$17</definedName>
    <definedName name="_xlnm.Print_Titles" localSheetId="1">FP_Personalmittel!$14:$15</definedName>
    <definedName name="_xlnm.Print_Titles" localSheetId="3">FP_Sachmittel!$20:$23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H30" i="3"/>
  <c r="H29" i="3"/>
  <c r="H27" i="3" l="1"/>
  <c r="D24" i="2" l="1"/>
  <c r="D25" i="2"/>
  <c r="D26" i="2"/>
  <c r="D19" i="2"/>
  <c r="A4" i="4"/>
  <c r="A4" i="3"/>
  <c r="A4" i="2"/>
  <c r="A4" i="1"/>
  <c r="D5" i="9"/>
  <c r="E5" i="9"/>
  <c r="F5" i="9"/>
  <c r="G5" i="9"/>
  <c r="H5" i="9"/>
  <c r="D6" i="9"/>
  <c r="E6" i="9"/>
  <c r="F6" i="9"/>
  <c r="D23" i="2" s="1"/>
  <c r="G6" i="9"/>
  <c r="H6" i="9"/>
  <c r="D7" i="9"/>
  <c r="E7" i="9"/>
  <c r="F7" i="9"/>
  <c r="G7" i="9"/>
  <c r="H7" i="9"/>
  <c r="D8" i="9"/>
  <c r="E8" i="9"/>
  <c r="F8" i="9"/>
  <c r="G8" i="9"/>
  <c r="H8" i="9"/>
  <c r="D9" i="9"/>
  <c r="E9" i="9"/>
  <c r="F9" i="9"/>
  <c r="G9" i="9"/>
  <c r="H9" i="9"/>
  <c r="D10" i="9"/>
  <c r="E10" i="9"/>
  <c r="F10" i="9"/>
  <c r="G10" i="9"/>
  <c r="H10" i="9"/>
  <c r="D11" i="9"/>
  <c r="E11" i="9"/>
  <c r="F11" i="9"/>
  <c r="G11" i="9"/>
  <c r="H11" i="9"/>
  <c r="D12" i="9"/>
  <c r="E12" i="9"/>
  <c r="F12" i="9"/>
  <c r="D20" i="2" s="1"/>
  <c r="G12" i="9"/>
  <c r="H12" i="9"/>
  <c r="D13" i="9"/>
  <c r="E13" i="9"/>
  <c r="F13" i="9"/>
  <c r="G13" i="9"/>
  <c r="H13" i="9"/>
  <c r="D14" i="9"/>
  <c r="E14" i="9"/>
  <c r="F14" i="9"/>
  <c r="G14" i="9"/>
  <c r="H14" i="9"/>
  <c r="D15" i="9"/>
  <c r="E15" i="9"/>
  <c r="F15" i="9"/>
  <c r="G15" i="9"/>
  <c r="H15" i="9"/>
  <c r="D16" i="9"/>
  <c r="E16" i="9"/>
  <c r="F16" i="9"/>
  <c r="G16" i="9"/>
  <c r="H16" i="9"/>
  <c r="D17" i="9"/>
  <c r="E17" i="9"/>
  <c r="F17" i="9"/>
  <c r="G17" i="9"/>
  <c r="H17" i="9"/>
  <c r="D18" i="9"/>
  <c r="E18" i="9"/>
  <c r="F18" i="9"/>
  <c r="D21" i="2" s="1"/>
  <c r="G18" i="9"/>
  <c r="H18" i="9"/>
  <c r="D19" i="9"/>
  <c r="E19" i="9"/>
  <c r="F19" i="9"/>
  <c r="G19" i="9"/>
  <c r="H19" i="9"/>
  <c r="D20" i="9"/>
  <c r="E20" i="9"/>
  <c r="F20" i="9"/>
  <c r="G20" i="9"/>
  <c r="H20" i="9"/>
  <c r="D21" i="9"/>
  <c r="E21" i="9"/>
  <c r="F21" i="9"/>
  <c r="G21" i="9"/>
  <c r="H21" i="9"/>
  <c r="D22" i="9"/>
  <c r="E22" i="9"/>
  <c r="F22" i="9"/>
  <c r="D22" i="2" s="1"/>
  <c r="G22" i="9"/>
  <c r="H22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5" i="9"/>
  <c r="C45" i="9"/>
  <c r="C63" i="9"/>
  <c r="C81" i="9"/>
  <c r="C99" i="9"/>
  <c r="C117" i="9"/>
  <c r="C46" i="9"/>
  <c r="C64" i="9"/>
  <c r="C82" i="9"/>
  <c r="C100" i="9"/>
  <c r="C118" i="9"/>
  <c r="C47" i="9"/>
  <c r="C65" i="9"/>
  <c r="C83" i="9"/>
  <c r="C101" i="9"/>
  <c r="C119" i="9"/>
  <c r="C48" i="9"/>
  <c r="C66" i="9"/>
  <c r="C84" i="9"/>
  <c r="C102" i="9"/>
  <c r="C120" i="9"/>
  <c r="C49" i="9"/>
  <c r="C67" i="9"/>
  <c r="C85" i="9"/>
  <c r="D31" i="2" s="1"/>
  <c r="N31" i="2" s="1"/>
  <c r="C103" i="9"/>
  <c r="C121" i="9"/>
  <c r="C50" i="9"/>
  <c r="C68" i="9"/>
  <c r="C86" i="9"/>
  <c r="C104" i="9"/>
  <c r="C122" i="9"/>
  <c r="C51" i="9"/>
  <c r="C69" i="9"/>
  <c r="C87" i="9"/>
  <c r="C105" i="9"/>
  <c r="C123" i="9"/>
  <c r="C52" i="9"/>
  <c r="C70" i="9"/>
  <c r="C88" i="9"/>
  <c r="C106" i="9"/>
  <c r="C124" i="9"/>
  <c r="C53" i="9"/>
  <c r="C71" i="9"/>
  <c r="C89" i="9"/>
  <c r="C107" i="9"/>
  <c r="C125" i="9"/>
  <c r="C54" i="9"/>
  <c r="C72" i="9"/>
  <c r="C90" i="9"/>
  <c r="C108" i="9"/>
  <c r="C126" i="9"/>
  <c r="C55" i="9"/>
  <c r="C73" i="9"/>
  <c r="C91" i="9"/>
  <c r="C109" i="9"/>
  <c r="C127" i="9"/>
  <c r="C56" i="9"/>
  <c r="C74" i="9"/>
  <c r="C92" i="9"/>
  <c r="C110" i="9"/>
  <c r="C128" i="9"/>
  <c r="C57" i="9"/>
  <c r="C75" i="9"/>
  <c r="C93" i="9"/>
  <c r="C111" i="9"/>
  <c r="C129" i="9"/>
  <c r="C58" i="9"/>
  <c r="C76" i="9"/>
  <c r="C94" i="9"/>
  <c r="C112" i="9"/>
  <c r="C130" i="9"/>
  <c r="C59" i="9"/>
  <c r="C77" i="9"/>
  <c r="C95" i="9"/>
  <c r="C113" i="9"/>
  <c r="C131" i="9"/>
  <c r="C60" i="9"/>
  <c r="C78" i="9"/>
  <c r="C96" i="9"/>
  <c r="C114" i="9"/>
  <c r="C132" i="9"/>
  <c r="C61" i="9"/>
  <c r="C79" i="9"/>
  <c r="C97" i="9"/>
  <c r="C115" i="9"/>
  <c r="C133" i="9"/>
  <c r="D30" i="2" s="1"/>
  <c r="H30" i="2" s="1"/>
  <c r="C62" i="9"/>
  <c r="C80" i="9"/>
  <c r="C98" i="9"/>
  <c r="C116" i="9"/>
  <c r="D29" i="2" s="1"/>
  <c r="N29" i="2" s="1"/>
  <c r="C134" i="9"/>
  <c r="C28" i="9"/>
  <c r="C29" i="9"/>
  <c r="C30" i="9"/>
  <c r="C31" i="9"/>
  <c r="C32" i="9"/>
  <c r="C33" i="9"/>
  <c r="C34" i="9"/>
  <c r="C35" i="9"/>
  <c r="C36" i="9"/>
  <c r="C37" i="9"/>
  <c r="D28" i="2" s="1"/>
  <c r="C38" i="9"/>
  <c r="C39" i="9"/>
  <c r="C40" i="9"/>
  <c r="C41" i="9"/>
  <c r="C42" i="9"/>
  <c r="C43" i="9"/>
  <c r="C44" i="9"/>
  <c r="C27" i="9"/>
  <c r="B9" i="4"/>
  <c r="B9" i="3"/>
  <c r="C9" i="2"/>
  <c r="B12" i="4"/>
  <c r="B12" i="3"/>
  <c r="C12" i="2"/>
  <c r="N47" i="2"/>
  <c r="N46" i="2"/>
  <c r="N45" i="2"/>
  <c r="N44" i="2"/>
  <c r="N43" i="2"/>
  <c r="N42" i="2"/>
  <c r="N41" i="2"/>
  <c r="N40" i="2"/>
  <c r="K47" i="2"/>
  <c r="K46" i="2"/>
  <c r="K45" i="2"/>
  <c r="K44" i="2"/>
  <c r="K43" i="2"/>
  <c r="K42" i="2"/>
  <c r="K41" i="2"/>
  <c r="K40" i="2"/>
  <c r="H47" i="2"/>
  <c r="O47" i="2" s="1"/>
  <c r="H46" i="2"/>
  <c r="H45" i="2"/>
  <c r="O45" i="2" s="1"/>
  <c r="H44" i="2"/>
  <c r="H43" i="2"/>
  <c r="O43" i="2" s="1"/>
  <c r="H42" i="2"/>
  <c r="O42" i="2" s="1"/>
  <c r="H41" i="2"/>
  <c r="O41" i="2" s="1"/>
  <c r="H40" i="2"/>
  <c r="N39" i="2"/>
  <c r="N38" i="2"/>
  <c r="H28" i="3"/>
  <c r="H31" i="3"/>
  <c r="H32" i="3"/>
  <c r="H33" i="3"/>
  <c r="H34" i="3"/>
  <c r="H35" i="3"/>
  <c r="H36" i="3"/>
  <c r="E29" i="4"/>
  <c r="C22" i="1" s="1"/>
  <c r="F29" i="4"/>
  <c r="D22" i="1" s="1"/>
  <c r="G29" i="4"/>
  <c r="E22" i="1" s="1"/>
  <c r="H19" i="4"/>
  <c r="H20" i="4"/>
  <c r="H21" i="4"/>
  <c r="H22" i="4"/>
  <c r="H23" i="4"/>
  <c r="H24" i="4"/>
  <c r="H25" i="4"/>
  <c r="H26" i="4"/>
  <c r="H27" i="4"/>
  <c r="H18" i="4"/>
  <c r="N28" i="2" l="1"/>
  <c r="K21" i="2"/>
  <c r="N20" i="2"/>
  <c r="N23" i="2"/>
  <c r="H23" i="2"/>
  <c r="K23" i="2"/>
  <c r="H28" i="2"/>
  <c r="K22" i="2"/>
  <c r="N19" i="2"/>
  <c r="K30" i="2"/>
  <c r="N30" i="2"/>
  <c r="H31" i="2"/>
  <c r="K31" i="2"/>
  <c r="K28" i="2"/>
  <c r="H29" i="2"/>
  <c r="K29" i="2"/>
  <c r="O46" i="2"/>
  <c r="N21" i="2"/>
  <c r="H21" i="2"/>
  <c r="K38" i="2"/>
  <c r="O40" i="2"/>
  <c r="O44" i="2"/>
  <c r="K20" i="2"/>
  <c r="K39" i="2"/>
  <c r="H38" i="2"/>
  <c r="H20" i="2"/>
  <c r="H39" i="2"/>
  <c r="N49" i="2"/>
  <c r="H49" i="2" l="1"/>
  <c r="O23" i="2"/>
  <c r="O30" i="2"/>
  <c r="N22" i="2"/>
  <c r="N33" i="2" s="1"/>
  <c r="N52" i="2" s="1"/>
  <c r="H19" i="2"/>
  <c r="K19" i="2"/>
  <c r="K33" i="2" s="1"/>
  <c r="O29" i="2"/>
  <c r="O31" i="2"/>
  <c r="H22" i="2"/>
  <c r="O28" i="2"/>
  <c r="O39" i="2"/>
  <c r="O38" i="2"/>
  <c r="O21" i="2"/>
  <c r="O20" i="2"/>
  <c r="K49" i="2"/>
  <c r="C7" i="2"/>
  <c r="C10" i="2"/>
  <c r="C8" i="2"/>
  <c r="C11" i="2"/>
  <c r="A3" i="2"/>
  <c r="E20" i="1" l="1"/>
  <c r="G25" i="3"/>
  <c r="H33" i="2"/>
  <c r="H52" i="2" s="1"/>
  <c r="E25" i="3" s="1"/>
  <c r="O22" i="2"/>
  <c r="O19" i="2"/>
  <c r="K52" i="2"/>
  <c r="B7" i="3"/>
  <c r="B10" i="3"/>
  <c r="B8" i="3"/>
  <c r="B11" i="3"/>
  <c r="A3" i="3"/>
  <c r="B7" i="4"/>
  <c r="B10" i="4"/>
  <c r="B8" i="4"/>
  <c r="B11" i="4"/>
  <c r="A3" i="4"/>
  <c r="D20" i="1" l="1"/>
  <c r="F25" i="3"/>
  <c r="O52" i="2"/>
  <c r="C20" i="1"/>
  <c r="O49" i="2"/>
  <c r="H29" i="4" l="1"/>
  <c r="F22" i="1" l="1"/>
  <c r="F38" i="3" l="1"/>
  <c r="D21" i="1" s="1"/>
  <c r="O33" i="2"/>
  <c r="E38" i="3" l="1"/>
  <c r="G38" i="3"/>
  <c r="E21" i="1" s="1"/>
  <c r="D18" i="1" l="1"/>
  <c r="C21" i="1"/>
  <c r="C18" i="1" s="1"/>
  <c r="H25" i="3"/>
  <c r="E18" i="1"/>
  <c r="F20" i="1"/>
  <c r="F21" i="1" l="1"/>
  <c r="H38" i="3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Ursula Schütt-Burmester</author>
  </authors>
  <commentList>
    <comment ref="B17" authorId="0" shapeId="0" xr:uid="{B09A7419-7852-453F-91E8-4C379989457D}">
      <text>
        <r>
          <rPr>
            <b/>
            <sz val="9"/>
            <color indexed="81"/>
            <rFont val="Segoe UI"/>
            <family val="2"/>
          </rPr>
          <t>Ursula Schütt-Burmester:</t>
        </r>
        <r>
          <rPr>
            <sz val="9"/>
            <color indexed="81"/>
            <rFont val="Segoe UI"/>
            <family val="2"/>
          </rPr>
          <t xml:space="preserve">
Bitte nutzen Sie unser Dropdown-Menu
</t>
        </r>
      </text>
    </comment>
    <comment ref="C17" authorId="0" shapeId="0" xr:uid="{70904921-A694-4544-83D1-E9560359C066}">
      <text>
        <r>
          <rPr>
            <b/>
            <sz val="9"/>
            <color indexed="81"/>
            <rFont val="Segoe UI"/>
            <family val="2"/>
          </rPr>
          <t>Ursula Schütt-Burmester:</t>
        </r>
        <r>
          <rPr>
            <sz val="9"/>
            <color indexed="81"/>
            <rFont val="Segoe UI"/>
            <family val="2"/>
          </rPr>
          <t xml:space="preserve">
Bitte beschreiben Sie hier die Funktion der Personen.
</t>
        </r>
      </text>
    </comment>
    <comment ref="B36" authorId="0" shapeId="0" xr:uid="{42B2FE40-2CF3-475A-B9F6-8B3283E89E02}">
      <text>
        <r>
          <rPr>
            <b/>
            <sz val="9"/>
            <color indexed="81"/>
            <rFont val="Segoe UI"/>
            <family val="2"/>
          </rPr>
          <t>Ursula Schütt-Burmester:</t>
        </r>
        <r>
          <rPr>
            <sz val="9"/>
            <color indexed="81"/>
            <rFont val="Segoe UI"/>
            <family val="2"/>
          </rPr>
          <t xml:space="preserve">
Bitte nutzen Sie unser Dropdown-Menu
</t>
        </r>
      </text>
    </comment>
    <comment ref="C36" authorId="0" shapeId="0" xr:uid="{D0D67373-6FC9-45A0-801D-407AF13FF548}">
      <text>
        <r>
          <rPr>
            <b/>
            <sz val="9"/>
            <color indexed="81"/>
            <rFont val="Segoe UI"/>
            <family val="2"/>
          </rPr>
          <t>Ursula Schütt-Burmester:</t>
        </r>
        <r>
          <rPr>
            <sz val="9"/>
            <color indexed="81"/>
            <rFont val="Segoe UI"/>
            <family val="2"/>
          </rPr>
          <t xml:space="preserve">
Bitte beschreiben Sie hier die Funktion der Personen.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Ursula Schütt-Burmester</author>
  </authors>
  <commentList>
    <comment ref="A23" authorId="0" shapeId="0" xr:uid="{C23674D1-35B7-4DCA-8A85-FF7DA271545C}">
      <text>
        <r>
          <rPr>
            <b/>
            <sz val="9"/>
            <color indexed="81"/>
            <rFont val="Segoe UI"/>
            <family val="2"/>
          </rPr>
          <t>Ursula Schütt-Burmester:</t>
        </r>
        <r>
          <rPr>
            <sz val="9"/>
            <color indexed="81"/>
            <rFont val="Segoe UI"/>
            <family val="2"/>
          </rPr>
          <t xml:space="preserve">
Bitte nutzen Sie für jede Position eine eigene Zeile - sofern Sie nicht die Pauschale nutzen.
</t>
        </r>
      </text>
    </comment>
  </commentList>
</comments>
</file>

<file path=xl/sharedStrings.xml><?xml version="1.0" encoding="utf-8"?>
<sst xmlns="http://schemas.openxmlformats.org/spreadsheetml/2006/main" count="379" uniqueCount="241">
  <si>
    <t>Bezeichnung des Projektes</t>
  </si>
  <si>
    <t>Antragsart</t>
  </si>
  <si>
    <t>GESAMT</t>
  </si>
  <si>
    <t>Ausgaben - gesamt</t>
  </si>
  <si>
    <t>davon</t>
  </si>
  <si>
    <t>Personalmittel</t>
  </si>
  <si>
    <t>Sachmittel</t>
  </si>
  <si>
    <t>Kreditor</t>
  </si>
  <si>
    <t>Status des Kreditors</t>
  </si>
  <si>
    <t>lfd. Nr.</t>
  </si>
  <si>
    <t>Anzahl</t>
  </si>
  <si>
    <t>Monate</t>
  </si>
  <si>
    <t>VZÄ</t>
  </si>
  <si>
    <t>Ausgaben
(gerundet)</t>
  </si>
  <si>
    <t>Kalkulierte Ausgaben
(€ brutto)</t>
  </si>
  <si>
    <t>VZÄ - Vollzeitäquivalent</t>
  </si>
  <si>
    <t>GESAMT Tarifbeschäftigte</t>
  </si>
  <si>
    <t>GESAMT Personalkosten</t>
  </si>
  <si>
    <t>Bitte diese Zeile nicht verwenden, erstellen Sie weitere Zeilen bitte oberhalb und kopieren Sie dann die Formeln in die neuen Zeilen.</t>
  </si>
  <si>
    <t>Investitionen</t>
  </si>
  <si>
    <t>E 15</t>
  </si>
  <si>
    <t>E 14</t>
  </si>
  <si>
    <t>E 13</t>
  </si>
  <si>
    <t>E 12</t>
  </si>
  <si>
    <t>E 11</t>
  </si>
  <si>
    <t>E 10</t>
  </si>
  <si>
    <t>E 9 b</t>
  </si>
  <si>
    <t>E 9 a</t>
  </si>
  <si>
    <t>E 8</t>
  </si>
  <si>
    <t>E 7</t>
  </si>
  <si>
    <t>E 6</t>
  </si>
  <si>
    <t>Entgelt-
gruppe</t>
  </si>
  <si>
    <r>
      <t>Sachmittel - Pauschale für Anschaffungen wie Literatur, Lizenzen (sofern nicht übliche Grundausstattung) etc.</t>
    </r>
    <r>
      <rPr>
        <sz val="10"/>
        <color theme="1"/>
        <rFont val="Franklin Gothic Book"/>
        <family val="2"/>
      </rPr>
      <t>, in % der Finanzposition Personalmittel</t>
    </r>
  </si>
  <si>
    <t>Bitte ggf. ankreuzen</t>
  </si>
  <si>
    <t>Die Pauschale wird nur berechnet wenn das Feld oben angekreuzt ist.</t>
  </si>
  <si>
    <t>Bundesland</t>
  </si>
  <si>
    <t>Universität Musterstadt</t>
  </si>
  <si>
    <t>Finanzierungsplan</t>
  </si>
  <si>
    <t>Professuren</t>
  </si>
  <si>
    <t>Monatl. 
Personal-
ausgaben</t>
  </si>
  <si>
    <t>Ä 1</t>
  </si>
  <si>
    <t>Projektübersicht Kosten</t>
  </si>
  <si>
    <t>Finanzübersicht</t>
  </si>
  <si>
    <r>
      <t xml:space="preserve">Aufgaben-
beschreibung
</t>
    </r>
    <r>
      <rPr>
        <sz val="9"/>
        <color theme="1"/>
        <rFont val="Franklin Gothic Book"/>
        <family val="2"/>
      </rPr>
      <t>(notwendig)</t>
    </r>
  </si>
  <si>
    <t>Kurzbeschreibung
ggf. Begründung</t>
  </si>
  <si>
    <t>Baden-Württemberg W1</t>
  </si>
  <si>
    <t>Bayern W1</t>
  </si>
  <si>
    <t>Berlin W1</t>
  </si>
  <si>
    <t>Brandenburg W1</t>
  </si>
  <si>
    <t>Bremen W1</t>
  </si>
  <si>
    <t>Hamburg W1</t>
  </si>
  <si>
    <t>Hessen W1</t>
  </si>
  <si>
    <t>Mecklenburg-Vorpommern W1</t>
  </si>
  <si>
    <t>Niedersachsen W1</t>
  </si>
  <si>
    <t>Nordrhein-Westfalen W1</t>
  </si>
  <si>
    <t>Rheinland-Pfalz W1</t>
  </si>
  <si>
    <t>Saarland W1</t>
  </si>
  <si>
    <t>Sachsen W1</t>
  </si>
  <si>
    <t>Sachsen-Anhalt W1</t>
  </si>
  <si>
    <t>Schleswig-Holstein W1</t>
  </si>
  <si>
    <t>Thüringen W1</t>
  </si>
  <si>
    <t>Baden-Württemberg W2</t>
  </si>
  <si>
    <t>Bayern W2</t>
  </si>
  <si>
    <t>Berlin W2</t>
  </si>
  <si>
    <t>Brandenburg W2</t>
  </si>
  <si>
    <t>Bremen W2</t>
  </si>
  <si>
    <t>Hamburg W2</t>
  </si>
  <si>
    <t>Hessen W2</t>
  </si>
  <si>
    <t>Mecklenburg-Vorpommern W2</t>
  </si>
  <si>
    <t>Niedersachsen W2</t>
  </si>
  <si>
    <t>Nordrhein-Westfalen W2</t>
  </si>
  <si>
    <t>Rheinland-Pfalz W2</t>
  </si>
  <si>
    <t>Saarland W2</t>
  </si>
  <si>
    <t>Sachsen W2</t>
  </si>
  <si>
    <t>Sachsen-Anhalt W2</t>
  </si>
  <si>
    <t>Schleswig-Holstein W2</t>
  </si>
  <si>
    <t>Thüringen W2</t>
  </si>
  <si>
    <t>Kosten</t>
  </si>
  <si>
    <t>Kostenübersicht Personalmittel</t>
  </si>
  <si>
    <t>Kostenübersicht Sachmittel</t>
  </si>
  <si>
    <t>Ausgaben</t>
  </si>
  <si>
    <t>Gastprofessuren</t>
  </si>
  <si>
    <t>GESAMT Gastprofessuren</t>
  </si>
  <si>
    <t>x</t>
  </si>
  <si>
    <t>Laufzeit</t>
  </si>
  <si>
    <t>Kostenübersicht Investitionen</t>
  </si>
  <si>
    <t>Baden-Württemberg W3</t>
  </si>
  <si>
    <t>Bayern W3</t>
  </si>
  <si>
    <t>Berlin W3</t>
  </si>
  <si>
    <t>Brandenburg W3</t>
  </si>
  <si>
    <t>Bremen W3</t>
  </si>
  <si>
    <t>Hamburg W3</t>
  </si>
  <si>
    <t>Hessen W3</t>
  </si>
  <si>
    <t>Mecklenburg-Vorpommern W3</t>
  </si>
  <si>
    <t>Niedersachsen W3</t>
  </si>
  <si>
    <t>Nordrhein-Westfalen W3</t>
  </si>
  <si>
    <t>Rheinland-Pfalz W3</t>
  </si>
  <si>
    <t>Saarland W3</t>
  </si>
  <si>
    <t>Sachsen W3</t>
  </si>
  <si>
    <t>Sachsen-Anhalt W3</t>
  </si>
  <si>
    <t>Schleswig-Holstein W3</t>
  </si>
  <si>
    <t>Thüringen W3</t>
  </si>
  <si>
    <t>E 5</t>
  </si>
  <si>
    <t>E 4</t>
  </si>
  <si>
    <t>E 3</t>
  </si>
  <si>
    <t>E 2</t>
  </si>
  <si>
    <t>E 1</t>
  </si>
  <si>
    <t>Ä 2</t>
  </si>
  <si>
    <r>
      <t xml:space="preserve">Aufgaben-
beschreibung
</t>
    </r>
    <r>
      <rPr>
        <sz val="9"/>
        <color theme="1"/>
        <rFont val="Franklin Gothic Book"/>
        <family val="2"/>
      </rPr>
      <t>(notwendig bei E 12 und höher)</t>
    </r>
  </si>
  <si>
    <t>Bitte verwenden Sie die tatsächlichen Personalkosten (incl. Arbeitgeberkosten).</t>
  </si>
  <si>
    <t>Stufe 1</t>
  </si>
  <si>
    <t>Stufe 2</t>
  </si>
  <si>
    <t>Stufe 3</t>
  </si>
  <si>
    <t>Stufe 4</t>
  </si>
  <si>
    <t>Stufe 5</t>
  </si>
  <si>
    <t>Stufe 6</t>
  </si>
  <si>
    <t xml:space="preserve">Tarifbeschäftigte N.N. </t>
  </si>
  <si>
    <t xml:space="preserve">namentlich bekannte Tarifbeschäftigte </t>
  </si>
  <si>
    <t>Ä 1 Stufe 1</t>
  </si>
  <si>
    <t>Ä 2 Stufe 1</t>
  </si>
  <si>
    <t>E 15 Stufe 1</t>
  </si>
  <si>
    <t>E 14 Stufe 1</t>
  </si>
  <si>
    <t>E 13 Stufe 1</t>
  </si>
  <si>
    <t>E 12 Stufe 1</t>
  </si>
  <si>
    <t>E 11 Stufe 1</t>
  </si>
  <si>
    <t>E 10 Stufe 1</t>
  </si>
  <si>
    <t>E 9 b Stufe 1</t>
  </si>
  <si>
    <t>E 9 a Stufe 1</t>
  </si>
  <si>
    <t>E 8 Stufe 1</t>
  </si>
  <si>
    <t>E 7 Stufe 1</t>
  </si>
  <si>
    <t>E 6 Stufe 1</t>
  </si>
  <si>
    <t>E 5 Stufe 1</t>
  </si>
  <si>
    <t>E 4 Stufe 1</t>
  </si>
  <si>
    <t>E 3 Stufe 1</t>
  </si>
  <si>
    <t>E 2 Stufe 1</t>
  </si>
  <si>
    <t>E 1 Stufe 1</t>
  </si>
  <si>
    <t>Ä 1 Stufe 2</t>
  </si>
  <si>
    <t>Ä 2 Stufe 2</t>
  </si>
  <si>
    <t>E 15 Stufe 2</t>
  </si>
  <si>
    <t>E 14 Stufe 2</t>
  </si>
  <si>
    <t>E 13 Stufe 2</t>
  </si>
  <si>
    <t>E 12 Stufe 2</t>
  </si>
  <si>
    <t>E 11 Stufe 2</t>
  </si>
  <si>
    <t>E 10 Stufe 2</t>
  </si>
  <si>
    <t>E 9 b Stufe 2</t>
  </si>
  <si>
    <t>E 9 a Stufe 2</t>
  </si>
  <si>
    <t>E 8 Stufe 2</t>
  </si>
  <si>
    <t>E 7 Stufe 2</t>
  </si>
  <si>
    <t>E 6 Stufe 2</t>
  </si>
  <si>
    <t>E 5 Stufe 2</t>
  </si>
  <si>
    <t>E 4 Stufe 2</t>
  </si>
  <si>
    <t>E 3 Stufe 2</t>
  </si>
  <si>
    <t>E 2 Stufe 2</t>
  </si>
  <si>
    <t>E 1 Stufe 2</t>
  </si>
  <si>
    <t>Ä 1 Stufe 3</t>
  </si>
  <si>
    <t>Ä 2 Stufe 3</t>
  </si>
  <si>
    <t>E 15 Stufe 3</t>
  </si>
  <si>
    <t>E 14 Stufe 3</t>
  </si>
  <si>
    <t>E 13 Stufe 3</t>
  </si>
  <si>
    <t>E 12 Stufe 3</t>
  </si>
  <si>
    <t>E 11 Stufe 3</t>
  </si>
  <si>
    <t>E 10 Stufe 3</t>
  </si>
  <si>
    <t>E 9 b Stufe 3</t>
  </si>
  <si>
    <t>E 9 a Stufe 3</t>
  </si>
  <si>
    <t>E 8 Stufe 3</t>
  </si>
  <si>
    <t>E 7 Stufe 3</t>
  </si>
  <si>
    <t>E 6 Stufe 3</t>
  </si>
  <si>
    <t>E 5 Stufe 3</t>
  </si>
  <si>
    <t>E 4 Stufe 3</t>
  </si>
  <si>
    <t>E 3 Stufe 3</t>
  </si>
  <si>
    <t>E 2 Stufe 3</t>
  </si>
  <si>
    <t>E 1 Stufe 3</t>
  </si>
  <si>
    <t>Ä 1 Stufe 4</t>
  </si>
  <si>
    <t>Ä 2 Stufe 4</t>
  </si>
  <si>
    <t>E 15 Stufe 4</t>
  </si>
  <si>
    <t>E 14 Stufe 4</t>
  </si>
  <si>
    <t>E 13 Stufe 4</t>
  </si>
  <si>
    <t>E 12 Stufe 4</t>
  </si>
  <si>
    <t>E 11 Stufe 4</t>
  </si>
  <si>
    <t>E 10 Stufe 4</t>
  </si>
  <si>
    <t>E 9 b Stufe 4</t>
  </si>
  <si>
    <t>E 9 a Stufe 4</t>
  </si>
  <si>
    <t>E 8 Stufe 4</t>
  </si>
  <si>
    <t>E 7 Stufe 4</t>
  </si>
  <si>
    <t>E 6 Stufe 4</t>
  </si>
  <si>
    <t>E 5 Stufe 4</t>
  </si>
  <si>
    <t>E 4 Stufe 4</t>
  </si>
  <si>
    <t>E 3 Stufe 4</t>
  </si>
  <si>
    <t>E 2 Stufe 4</t>
  </si>
  <si>
    <t>E 1 Stufe 4</t>
  </si>
  <si>
    <t>Ä 1 Stufe 5</t>
  </si>
  <si>
    <t>Ä 2 Stufe 5</t>
  </si>
  <si>
    <t>E 15 Stufe 5</t>
  </si>
  <si>
    <t>E 14 Stufe 5</t>
  </si>
  <si>
    <t>E 13 Stufe 5</t>
  </si>
  <si>
    <t>E 12 Stufe 5</t>
  </si>
  <si>
    <t>E 11 Stufe 5</t>
  </si>
  <si>
    <t>E 10 Stufe 5</t>
  </si>
  <si>
    <t>E 9 b Stufe 5</t>
  </si>
  <si>
    <t>E 9 a Stufe 5</t>
  </si>
  <si>
    <t>E 8 Stufe 5</t>
  </si>
  <si>
    <t>E 7 Stufe 5</t>
  </si>
  <si>
    <t>E 6 Stufe 5</t>
  </si>
  <si>
    <t>E 5 Stufe 5</t>
  </si>
  <si>
    <t>E 4 Stufe 5</t>
  </si>
  <si>
    <t>E 3 Stufe 5</t>
  </si>
  <si>
    <t>E 2 Stufe 5</t>
  </si>
  <si>
    <t>E 1 Stufe 5</t>
  </si>
  <si>
    <t>Ä 1 Stufe 6</t>
  </si>
  <si>
    <t>Ä 2 Stufe 6</t>
  </si>
  <si>
    <t>E 15 Stufe 6</t>
  </si>
  <si>
    <t>E 14 Stufe 6</t>
  </si>
  <si>
    <t>E 13 Stufe 6</t>
  </si>
  <si>
    <t>E 12 Stufe 6</t>
  </si>
  <si>
    <t>E 11 Stufe 6</t>
  </si>
  <si>
    <t>E 10 Stufe 6</t>
  </si>
  <si>
    <t>E 9 b Stufe 6</t>
  </si>
  <si>
    <t>E 9 a Stufe 6</t>
  </si>
  <si>
    <t>E 8 Stufe 6</t>
  </si>
  <si>
    <t>E 7 Stufe 6</t>
  </si>
  <si>
    <t>E 6 Stufe 6</t>
  </si>
  <si>
    <t>E 5 Stufe 6</t>
  </si>
  <si>
    <t>E 4 Stufe 6</t>
  </si>
  <si>
    <t>E 3 Stufe 6</t>
  </si>
  <si>
    <t>E 2 Stufe 6</t>
  </si>
  <si>
    <t>E 1 Stufe 6</t>
  </si>
  <si>
    <t>Musterprojekt</t>
  </si>
  <si>
    <t>Einzelantrag</t>
  </si>
  <si>
    <t>Freiraum 2022</t>
  </si>
  <si>
    <t>Die Sachmittelpauschale ergibt sich in Bezug auf die kalkulierten Personalmittel. Sie können bis zu 5% der Personalmittel ansetzen.</t>
  </si>
  <si>
    <t xml:space="preserve">Im Projektverlauf werden die tatsächlich entstandenen Kosten anhand der Nachweise abgerechnet, sofern die Ausgabenposten förderfähig sind. </t>
  </si>
  <si>
    <t>Wird die Pauschale genutzt, sind die einzelnen Ausgabenposten im Finanzierungsplan nicht auszuführen.</t>
  </si>
  <si>
    <t>Prozentsatz (flexibel anpassbar bis 5%)</t>
  </si>
  <si>
    <t>9 Monate</t>
  </si>
  <si>
    <t>Bitte tragen Sie hier die Daten Ihres Antrags ein:</t>
  </si>
  <si>
    <t>Status des Kreditors (nur bei Verbundanträgen)</t>
  </si>
  <si>
    <t>Sachmittel - Ausgabenposten (möglichst präzise und mit Bezug zum Arbeitsplan)</t>
  </si>
  <si>
    <t>Investitionen (&gt; 800 € netto) - Ausgabenposten (möglichst präzise und mit Bezug zum Arbeitsplan)</t>
  </si>
  <si>
    <t>Projektförderungs-ID:</t>
  </si>
  <si>
    <t>FRFMM2022-xxxx</t>
  </si>
  <si>
    <t>Projektleitende Hochschule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</si>
</sst>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&quot;Stand: &quot;dd/mm/yyyy"/>
    <numFmt numFmtId="166" formatCode="#,##0.00\ &quot;€&quot;"/>
    <numFmt numFmtId="167" formatCode="0.0%"/>
  </numFmts>
  <fonts count="18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u/>
      <sz val="10"/>
      <color theme="1"/>
      <name val="Franklin Gothic Book"/>
      <family val="2"/>
    </font>
    <font>
      <i/>
      <sz val="8"/>
      <color theme="1"/>
      <name val="Franklin Gothic Book"/>
      <family val="2"/>
    </font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Franklin Gothic Book"/>
      <family val="2"/>
    </font>
    <font>
      <sz val="9"/>
      <color rgb="FFFF0000"/>
      <name val="Franklin Gothic Book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trike/>
      <sz val="10"/>
      <color theme="1"/>
      <name val="Franklin Gothic Book"/>
      <family val="2"/>
    </font>
    <font>
      <sz val="8"/>
      <name val="Franklin Gothic Book"/>
      <family val="2"/>
    </font>
    <font>
      <sz val="1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>
      <protection locked="0"/>
    </xf>
    <xf numFmtId="166" fontId="4" fillId="5" borderId="1" xfId="0" applyNumberFormat="1" applyFont="1" applyFill="1" applyBorder="1" applyProtection="1"/>
    <xf numFmtId="166" fontId="3" fillId="5" borderId="1" xfId="0" applyNumberFormat="1" applyFont="1" applyFill="1" applyBorder="1" applyProtection="1"/>
    <xf numFmtId="166" fontId="0" fillId="5" borderId="11" xfId="0" applyNumberFormat="1" applyFill="1" applyBorder="1" applyProtection="1"/>
    <xf numFmtId="166" fontId="2" fillId="5" borderId="11" xfId="0" applyNumberFormat="1" applyFont="1" applyFill="1" applyBorder="1" applyProtection="1"/>
    <xf numFmtId="166" fontId="0" fillId="5" borderId="12" xfId="0" applyNumberFormat="1" applyFill="1" applyBorder="1" applyProtection="1"/>
    <xf numFmtId="166" fontId="2" fillId="5" borderId="12" xfId="0" applyNumberFormat="1" applyFont="1" applyFill="1" applyBorder="1" applyProtection="1"/>
    <xf numFmtId="166" fontId="0" fillId="5" borderId="13" xfId="0" applyNumberFormat="1" applyFill="1" applyBorder="1" applyProtection="1"/>
    <xf numFmtId="166" fontId="2" fillId="5" borderId="13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15" fillId="0" borderId="0" xfId="0" applyNumberFormat="1" applyFont="1" applyFill="1" applyProtection="1"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14" fontId="0" fillId="0" borderId="0" xfId="0" applyNumberFormat="1" applyFont="1" applyProtection="1"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6" borderId="4" xfId="0" applyNumberFormat="1" applyFont="1" applyFill="1" applyBorder="1" applyProtection="1">
      <protection locked="0"/>
    </xf>
    <xf numFmtId="164" fontId="0" fillId="6" borderId="4" xfId="0" applyNumberForma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11" xfId="0" applyNumberFormat="1" applyFont="1" applyBorder="1" applyProtection="1"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Protection="1"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Protection="1">
      <protection locked="0"/>
    </xf>
    <xf numFmtId="164" fontId="7" fillId="0" borderId="4" xfId="0" applyNumberFormat="1" applyFont="1" applyFill="1" applyBorder="1" applyProtection="1">
      <protection locked="0"/>
    </xf>
    <xf numFmtId="1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166" fontId="7" fillId="0" borderId="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6" borderId="2" xfId="0" applyNumberFormat="1" applyFill="1" applyBorder="1" applyAlignment="1" applyProtection="1">
      <alignment horizontal="left" vertical="center"/>
    </xf>
    <xf numFmtId="164" fontId="4" fillId="6" borderId="4" xfId="0" applyNumberFormat="1" applyFont="1" applyFill="1" applyBorder="1" applyProtection="1"/>
    <xf numFmtId="0" fontId="0" fillId="6" borderId="2" xfId="0" applyNumberFormat="1" applyFill="1" applyBorder="1" applyAlignment="1" applyProtection="1">
      <alignment horizontal="left"/>
    </xf>
    <xf numFmtId="164" fontId="0" fillId="6" borderId="4" xfId="0" applyNumberFormat="1" applyFill="1" applyBorder="1" applyProtection="1"/>
    <xf numFmtId="165" fontId="0" fillId="0" borderId="0" xfId="0" applyNumberFormat="1" applyFont="1" applyAlignment="1" applyProtection="1">
      <protection locked="0"/>
    </xf>
    <xf numFmtId="14" fontId="0" fillId="0" borderId="0" xfId="0" applyNumberForma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2" fillId="5" borderId="3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vertical="top"/>
      <protection locked="0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2" fillId="0" borderId="5" xfId="0" applyNumberFormat="1" applyFont="1" applyBorder="1" applyProtection="1"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top"/>
      <protection locked="0"/>
    </xf>
    <xf numFmtId="164" fontId="0" fillId="7" borderId="1" xfId="0" applyNumberFormat="1" applyFill="1" applyBorder="1" applyAlignment="1" applyProtection="1">
      <alignment vertical="top" wrapText="1"/>
      <protection locked="0"/>
    </xf>
    <xf numFmtId="1" fontId="0" fillId="7" borderId="1" xfId="0" applyNumberFormat="1" applyFill="1" applyBorder="1" applyAlignment="1" applyProtection="1">
      <alignment horizontal="center" vertical="top"/>
      <protection locked="0"/>
    </xf>
    <xf numFmtId="4" fontId="0" fillId="7" borderId="1" xfId="0" applyNumberFormat="1" applyFont="1" applyFill="1" applyBorder="1" applyAlignment="1" applyProtection="1">
      <alignment horizontal="center" vertical="top"/>
      <protection locked="0"/>
    </xf>
    <xf numFmtId="0" fontId="0" fillId="7" borderId="1" xfId="0" applyFill="1" applyBorder="1" applyAlignment="1" applyProtection="1">
      <alignment horizontal="center" vertical="top" wrapText="1"/>
      <protection locked="0"/>
    </xf>
    <xf numFmtId="166" fontId="0" fillId="7" borderId="1" xfId="0" applyNumberFormat="1" applyFill="1" applyBorder="1" applyAlignment="1" applyProtection="1">
      <alignment horizontal="right" vertical="top"/>
      <protection locked="0"/>
    </xf>
    <xf numFmtId="3" fontId="0" fillId="7" borderId="1" xfId="0" applyNumberFormat="1" applyFill="1" applyBorder="1" applyAlignment="1" applyProtection="1">
      <alignment horizontal="center" vertical="top"/>
      <protection locked="0"/>
    </xf>
    <xf numFmtId="166" fontId="0" fillId="7" borderId="1" xfId="0" applyNumberFormat="1" applyFill="1" applyBorder="1" applyAlignment="1" applyProtection="1">
      <alignment vertical="top"/>
      <protection locked="0"/>
    </xf>
    <xf numFmtId="165" fontId="11" fillId="7" borderId="0" xfId="0" applyNumberFormat="1" applyFont="1" applyFill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164" fontId="0" fillId="7" borderId="11" xfId="0" applyNumberFormat="1" applyFill="1" applyBorder="1" applyAlignment="1" applyProtection="1">
      <alignment vertical="top" wrapText="1"/>
      <protection locked="0"/>
    </xf>
    <xf numFmtId="1" fontId="0" fillId="7" borderId="11" xfId="0" applyNumberFormat="1" applyFill="1" applyBorder="1" applyAlignment="1" applyProtection="1">
      <alignment horizontal="center" vertical="top"/>
      <protection locked="0"/>
    </xf>
    <xf numFmtId="4" fontId="0" fillId="7" borderId="11" xfId="0" applyNumberFormat="1" applyFont="1" applyFill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164" fontId="0" fillId="7" borderId="13" xfId="0" applyNumberFormat="1" applyFill="1" applyBorder="1" applyAlignment="1" applyProtection="1">
      <alignment vertical="top" wrapText="1"/>
      <protection locked="0"/>
    </xf>
    <xf numFmtId="1" fontId="0" fillId="7" borderId="13" xfId="0" applyNumberFormat="1" applyFill="1" applyBorder="1" applyAlignment="1" applyProtection="1">
      <alignment horizontal="center" vertical="top"/>
      <protection locked="0"/>
    </xf>
    <xf numFmtId="4" fontId="0" fillId="7" borderId="13" xfId="0" applyNumberFormat="1" applyFont="1" applyFill="1" applyBorder="1" applyAlignment="1" applyProtection="1">
      <alignment horizontal="center" vertical="top"/>
      <protection locked="0"/>
    </xf>
    <xf numFmtId="0" fontId="0" fillId="9" borderId="4" xfId="0" applyFill="1" applyBorder="1" applyAlignment="1" applyProtection="1">
      <alignment horizontal="center" vertical="top"/>
      <protection locked="0"/>
    </xf>
    <xf numFmtId="164" fontId="0" fillId="9" borderId="4" xfId="0" applyNumberFormat="1" applyFill="1" applyBorder="1" applyAlignment="1" applyProtection="1">
      <alignment vertical="top" wrapText="1"/>
      <protection locked="0"/>
    </xf>
    <xf numFmtId="166" fontId="0" fillId="9" borderId="4" xfId="0" applyNumberFormat="1" applyFill="1" applyBorder="1" applyAlignment="1" applyProtection="1">
      <alignment vertical="top"/>
      <protection locked="0"/>
    </xf>
    <xf numFmtId="1" fontId="0" fillId="9" borderId="4" xfId="0" applyNumberFormat="1" applyFill="1" applyBorder="1" applyAlignment="1" applyProtection="1">
      <alignment horizontal="center" vertical="top"/>
      <protection locked="0"/>
    </xf>
    <xf numFmtId="4" fontId="0" fillId="9" borderId="4" xfId="0" applyNumberFormat="1" applyFont="1" applyFill="1" applyBorder="1" applyAlignment="1" applyProtection="1">
      <alignment horizontal="center" vertical="top"/>
      <protection locked="0"/>
    </xf>
    <xf numFmtId="166" fontId="0" fillId="9" borderId="3" xfId="0" applyNumberFormat="1" applyFill="1" applyBorder="1" applyAlignment="1" applyProtection="1">
      <alignment vertical="top"/>
      <protection locked="0"/>
    </xf>
    <xf numFmtId="0" fontId="2" fillId="9" borderId="2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/>
      <protection locked="0"/>
    </xf>
    <xf numFmtId="165" fontId="11" fillId="7" borderId="0" xfId="0" applyNumberFormat="1" applyFont="1" applyFill="1" applyAlignment="1" applyProtection="1">
      <alignment horizontal="left" vertical="center"/>
      <protection locked="0"/>
    </xf>
    <xf numFmtId="165" fontId="11" fillId="0" borderId="0" xfId="0" applyNumberFormat="1" applyFont="1" applyFill="1" applyAlignment="1" applyProtection="1">
      <alignment vertical="center"/>
      <protection locked="0"/>
    </xf>
    <xf numFmtId="166" fontId="0" fillId="8" borderId="1" xfId="0" applyNumberFormat="1" applyFill="1" applyBorder="1" applyAlignment="1" applyProtection="1">
      <alignment vertical="top"/>
      <protection locked="0"/>
    </xf>
    <xf numFmtId="166" fontId="0" fillId="5" borderId="1" xfId="0" applyNumberFormat="1" applyFill="1" applyBorder="1" applyAlignment="1" applyProtection="1">
      <alignment vertical="top"/>
    </xf>
    <xf numFmtId="166" fontId="0" fillId="5" borderId="11" xfId="0" applyNumberFormat="1" applyFill="1" applyBorder="1" applyAlignment="1" applyProtection="1">
      <alignment vertical="top"/>
    </xf>
    <xf numFmtId="166" fontId="0" fillId="5" borderId="13" xfId="0" applyNumberFormat="1" applyFill="1" applyBorder="1" applyAlignment="1" applyProtection="1">
      <alignment vertical="top"/>
    </xf>
    <xf numFmtId="166" fontId="17" fillId="9" borderId="4" xfId="0" applyNumberFormat="1" applyFont="1" applyFill="1" applyBorder="1" applyAlignment="1" applyProtection="1">
      <alignment vertical="top"/>
      <protection locked="0"/>
    </xf>
    <xf numFmtId="166" fontId="2" fillId="5" borderId="1" xfId="0" applyNumberFormat="1" applyFont="1" applyFill="1" applyBorder="1" applyAlignment="1" applyProtection="1">
      <alignment vertical="center"/>
    </xf>
    <xf numFmtId="164" fontId="4" fillId="8" borderId="4" xfId="0" applyNumberFormat="1" applyFont="1" applyFill="1" applyBorder="1" applyProtection="1">
      <protection locked="0"/>
    </xf>
    <xf numFmtId="164" fontId="0" fillId="8" borderId="4" xfId="0" applyNumberFormat="1" applyFill="1" applyBorder="1" applyProtection="1">
      <protection locked="0"/>
    </xf>
    <xf numFmtId="164" fontId="0" fillId="8" borderId="0" xfId="0" applyNumberFormat="1" applyFill="1" applyProtection="1">
      <protection locked="0"/>
    </xf>
    <xf numFmtId="164" fontId="0" fillId="8" borderId="3" xfId="0" applyNumberFormat="1" applyFont="1" applyFill="1" applyBorder="1" applyAlignment="1" applyProtection="1">
      <alignment horizontal="right" vertical="center"/>
      <protection locked="0"/>
    </xf>
    <xf numFmtId="164" fontId="0" fillId="8" borderId="3" xfId="0" applyNumberFormat="1" applyFont="1" applyFill="1" applyBorder="1" applyAlignment="1" applyProtection="1">
      <alignment horizontal="right"/>
      <protection locked="0"/>
    </xf>
    <xf numFmtId="164" fontId="2" fillId="8" borderId="0" xfId="0" applyNumberFormat="1" applyFont="1" applyFill="1" applyProtection="1">
      <protection locked="0"/>
    </xf>
    <xf numFmtId="164" fontId="0" fillId="5" borderId="1" xfId="0" applyNumberFormat="1" applyFill="1" applyBorder="1" applyAlignment="1" applyProtection="1">
      <alignment vertical="top"/>
    </xf>
    <xf numFmtId="166" fontId="0" fillId="0" borderId="1" xfId="0" applyNumberFormat="1" applyFill="1" applyBorder="1" applyAlignment="1" applyProtection="1">
      <alignment vertical="top"/>
    </xf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 wrapText="1"/>
    </xf>
    <xf numFmtId="164" fontId="0" fillId="0" borderId="1" xfId="0" applyNumberFormat="1" applyBorder="1" applyProtection="1"/>
    <xf numFmtId="166" fontId="0" fillId="0" borderId="1" xfId="0" applyNumberFormat="1" applyBorder="1" applyProtection="1"/>
    <xf numFmtId="166" fontId="0" fillId="0" borderId="1" xfId="0" applyNumberFormat="1" applyFill="1" applyBorder="1" applyProtection="1"/>
    <xf numFmtId="166" fontId="0" fillId="10" borderId="1" xfId="0" applyNumberFormat="1" applyFill="1" applyBorder="1" applyProtection="1"/>
    <xf numFmtId="164" fontId="0" fillId="0" borderId="1" xfId="0" applyNumberFormat="1" applyFill="1" applyBorder="1" applyProtection="1"/>
    <xf numFmtId="164" fontId="2" fillId="0" borderId="0" xfId="0" applyNumberFormat="1" applyFont="1" applyProtection="1"/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0" xfId="0" applyBorder="1" applyProtection="1"/>
    <xf numFmtId="0" fontId="5" fillId="0" borderId="0" xfId="0" applyFont="1"/>
    <xf numFmtId="0" fontId="0" fillId="0" borderId="2" xfId="0" applyBorder="1"/>
    <xf numFmtId="0" fontId="3" fillId="0" borderId="0" xfId="0" applyFont="1"/>
    <xf numFmtId="167" fontId="2" fillId="8" borderId="1" xfId="0" applyNumberFormat="1" applyFont="1" applyFill="1" applyBorder="1" applyAlignment="1" applyProtection="1">
      <alignment horizontal="center" vertical="center"/>
      <protection locked="0"/>
    </xf>
    <xf numFmtId="167" fontId="0" fillId="0" borderId="13" xfId="0" applyNumberFormat="1" applyFont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</cellXfs>
  <cellStyles count="6">
    <cellStyle name="Prozent 2" xfId="5" xr:uid="{E682F3F5-3F7B-4F02-8AB1-35FEC167CC5D}"/>
    <cellStyle name="Standard" xfId="0" builtinId="0"/>
    <cellStyle name="Standard 2" xfId="1" xr:uid="{9523CFEF-0E88-478E-9024-C1353192F38E}"/>
    <cellStyle name="Standard 2 2" xfId="2" xr:uid="{5EBBCECE-4C43-46D2-A9DA-D46E72BA6DE8}"/>
    <cellStyle name="Standard 3" xfId="3" xr:uid="{1E95733C-3D83-41AE-96CF-113A89FB4A3E}"/>
    <cellStyle name="Standard 4" xfId="4" xr:uid="{EB965B11-0F5B-4DBA-B07B-DBAE4AFA95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8340-793E-4426-91DC-4B0D64E13A58}">
  <sheetPr codeName="Tabelle1">
    <pageSetUpPr fitToPage="1"/>
  </sheetPr>
  <dimension ref="A1:F22"/>
  <sheetViews>
    <sheetView tabSelected="1" topLeftCell="A3" zoomScaleNormal="100" zoomScalePageLayoutView="70" workbookViewId="0">
      <pane xSplit="6" ySplit="11" topLeftCell="G14" activePane="bottomRight" state="frozen"/>
      <selection activeCell="B18" sqref="B18:B27"/>
      <selection pane="topRight" activeCell="B18" sqref="B18:B27"/>
      <selection pane="bottomLeft" activeCell="B18" sqref="B18:B27"/>
      <selection pane="bottomRight" activeCell="A3" sqref="A3"/>
    </sheetView>
  </sheetViews>
  <sheetFormatPr baseColWidth="10" defaultColWidth="11" defaultRowHeight="13.8" x14ac:dyDescent="0.3"/>
  <cols>
    <col min="1" max="1" width="17.3984375" style="1" customWidth="1"/>
    <col min="2" max="2" width="20.19921875" style="1" customWidth="1"/>
    <col min="3" max="5" width="15.59765625" style="12" customWidth="1"/>
    <col min="6" max="6" width="17.59765625" style="21" customWidth="1"/>
    <col min="7" max="16384" width="11" style="1"/>
  </cols>
  <sheetData>
    <row r="1" spans="1:6" x14ac:dyDescent="0.3">
      <c r="F1" s="13"/>
    </row>
    <row r="3" spans="1:6" ht="16.2" x14ac:dyDescent="0.35">
      <c r="A3" s="14" t="s">
        <v>228</v>
      </c>
      <c r="B3" s="15" t="s">
        <v>37</v>
      </c>
      <c r="C3" s="16"/>
      <c r="D3" s="17"/>
      <c r="E3" s="17"/>
      <c r="F3" s="18"/>
    </row>
    <row r="4" spans="1:6" x14ac:dyDescent="0.3">
      <c r="A4" s="111">
        <f ca="1">TODAY()</f>
        <v>44578</v>
      </c>
      <c r="F4" s="19"/>
    </row>
    <row r="5" spans="1:6" x14ac:dyDescent="0.3">
      <c r="A5" s="20" t="s">
        <v>41</v>
      </c>
    </row>
    <row r="6" spans="1:6" x14ac:dyDescent="0.3">
      <c r="A6" s="20"/>
    </row>
    <row r="7" spans="1:6" x14ac:dyDescent="0.3">
      <c r="A7" s="164" t="s">
        <v>234</v>
      </c>
    </row>
    <row r="8" spans="1:6" s="24" customFormat="1" ht="16.2" x14ac:dyDescent="0.35">
      <c r="A8" s="22" t="s">
        <v>7</v>
      </c>
      <c r="B8" s="23"/>
      <c r="C8" s="102" t="s">
        <v>36</v>
      </c>
      <c r="D8" s="139"/>
      <c r="E8" s="139"/>
      <c r="F8" s="142"/>
    </row>
    <row r="9" spans="1:6" x14ac:dyDescent="0.3">
      <c r="A9" s="22" t="s">
        <v>1</v>
      </c>
      <c r="B9" s="23"/>
      <c r="C9" s="102" t="s">
        <v>227</v>
      </c>
      <c r="D9" s="140"/>
      <c r="E9" s="140"/>
      <c r="F9" s="143"/>
    </row>
    <row r="10" spans="1:6" x14ac:dyDescent="0.3">
      <c r="A10" s="22" t="s">
        <v>84</v>
      </c>
      <c r="B10" s="23"/>
      <c r="C10" s="102" t="s">
        <v>233</v>
      </c>
      <c r="D10" s="140"/>
      <c r="E10" s="140"/>
      <c r="F10" s="143"/>
    </row>
    <row r="11" spans="1:6" x14ac:dyDescent="0.3">
      <c r="A11" s="165" t="s">
        <v>235</v>
      </c>
      <c r="B11" s="23"/>
      <c r="C11" s="102" t="s">
        <v>240</v>
      </c>
      <c r="D11" s="140"/>
      <c r="E11" s="140"/>
      <c r="F11" s="143"/>
    </row>
    <row r="12" spans="1:6" x14ac:dyDescent="0.3">
      <c r="A12" s="22" t="s">
        <v>238</v>
      </c>
      <c r="B12" s="23"/>
      <c r="C12" s="102" t="s">
        <v>239</v>
      </c>
      <c r="D12" s="140"/>
      <c r="E12" s="140"/>
      <c r="F12" s="143"/>
    </row>
    <row r="13" spans="1:6" x14ac:dyDescent="0.3">
      <c r="A13" s="1" t="s">
        <v>0</v>
      </c>
      <c r="C13" s="102" t="s">
        <v>226</v>
      </c>
      <c r="D13" s="141"/>
      <c r="E13" s="141"/>
      <c r="F13" s="144"/>
    </row>
    <row r="14" spans="1:6" s="113" customFormat="1" x14ac:dyDescent="0.3">
      <c r="C14" s="114"/>
      <c r="D14" s="16"/>
      <c r="E14" s="16"/>
      <c r="F14" s="25"/>
    </row>
    <row r="16" spans="1:6" ht="16.2" x14ac:dyDescent="0.35">
      <c r="A16" s="14" t="s">
        <v>42</v>
      </c>
    </row>
    <row r="17" spans="1:6" s="26" customFormat="1" ht="24.9" customHeight="1" x14ac:dyDescent="0.3">
      <c r="C17" s="10">
        <v>2022</v>
      </c>
      <c r="D17" s="10">
        <v>2023</v>
      </c>
      <c r="E17" s="10">
        <v>2024</v>
      </c>
      <c r="F17" s="11" t="s">
        <v>2</v>
      </c>
    </row>
    <row r="18" spans="1:6" s="24" customFormat="1" ht="16.2" x14ac:dyDescent="0.35">
      <c r="A18" s="27" t="s">
        <v>3</v>
      </c>
      <c r="B18" s="28"/>
      <c r="C18" s="2">
        <f>SUM(C20:C22)</f>
        <v>0</v>
      </c>
      <c r="D18" s="2">
        <f t="shared" ref="D18:E18" si="0">SUM(D20:D22)</f>
        <v>0</v>
      </c>
      <c r="E18" s="2">
        <f t="shared" si="0"/>
        <v>0</v>
      </c>
      <c r="F18" s="3">
        <f>SUM(C18:E18)</f>
        <v>0</v>
      </c>
    </row>
    <row r="19" spans="1:6" x14ac:dyDescent="0.3">
      <c r="A19" s="29"/>
      <c r="B19" s="30" t="s">
        <v>4</v>
      </c>
      <c r="C19" s="4"/>
      <c r="D19" s="4"/>
      <c r="E19" s="4"/>
      <c r="F19" s="5"/>
    </row>
    <row r="20" spans="1:6" x14ac:dyDescent="0.3">
      <c r="A20" s="29"/>
      <c r="B20" s="30" t="s">
        <v>5</v>
      </c>
      <c r="C20" s="6">
        <f>FP_Personalmittel!H52</f>
        <v>0</v>
      </c>
      <c r="D20" s="6">
        <f>FP_Personalmittel!K52</f>
        <v>0</v>
      </c>
      <c r="E20" s="6">
        <f>FP_Personalmittel!N52</f>
        <v>0</v>
      </c>
      <c r="F20" s="7">
        <f>SUM(C20:E20)</f>
        <v>0</v>
      </c>
    </row>
    <row r="21" spans="1:6" x14ac:dyDescent="0.3">
      <c r="A21" s="29"/>
      <c r="B21" s="30" t="s">
        <v>6</v>
      </c>
      <c r="C21" s="6">
        <f>FP_Sachmittel!E38</f>
        <v>0</v>
      </c>
      <c r="D21" s="6">
        <f>FP_Sachmittel!F38</f>
        <v>0</v>
      </c>
      <c r="E21" s="6">
        <f>FP_Sachmittel!G38</f>
        <v>0</v>
      </c>
      <c r="F21" s="7">
        <f>SUM(C21:E21)</f>
        <v>0</v>
      </c>
    </row>
    <row r="22" spans="1:6" x14ac:dyDescent="0.3">
      <c r="A22" s="31"/>
      <c r="B22" s="32" t="s">
        <v>19</v>
      </c>
      <c r="C22" s="8">
        <f>FP_Investitionen!E29</f>
        <v>0</v>
      </c>
      <c r="D22" s="8">
        <f>FP_Investitionen!F29</f>
        <v>0</v>
      </c>
      <c r="E22" s="8">
        <f>FP_Investitionen!G29</f>
        <v>0</v>
      </c>
      <c r="F22" s="9">
        <f>SUM(C22:E22)</f>
        <v>0</v>
      </c>
    </row>
  </sheetData>
  <sheetProtection sheet="1" objects="1" scenarios="1"/>
  <dataValidations count="3">
    <dataValidation type="list" allowBlank="1" showInputMessage="1" showErrorMessage="1" sqref="C9" xr:uid="{6A4EA730-DD7F-4443-B093-B6F06E502931}">
      <formula1>"Einzelantrag,Verbundantrag"</formula1>
    </dataValidation>
    <dataValidation type="list" allowBlank="1" showInputMessage="1" showErrorMessage="1" sqref="C10" xr:uid="{E28EED6D-6955-43F0-AA7A-FBE70EC47DE1}">
      <formula1>"9 Monate,12 Monate,25 Monate"</formula1>
    </dataValidation>
    <dataValidation type="list" allowBlank="1" showInputMessage="1" showErrorMessage="1" sqref="C11" xr:uid="{0BE858D8-CA85-420A-B34D-B4E1B4AE9908}">
      <formula1>"Projektleitende Hochschule,Projektpartner"</formula1>
    </dataValidation>
  </dataValidations>
  <pageMargins left="0.59055118110236227" right="0.59055118110236227" top="0.74803149606299213" bottom="0.59055118110236227" header="0.31496062992125984" footer="0.31496062992125984"/>
  <pageSetup paperSize="9" scale="86" fitToHeight="0" orientation="portrait" verticalDpi="200" r:id="rId1"/>
  <headerFooter>
    <oddHeader>&amp;L&amp;G</oddHeader>
    <oddFooter>&amp;L&amp;F&amp;CSeite &amp;P/&amp;N&amp;R&amp;D -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8B0A-A1EF-4129-A441-E7798F3F2B57}">
  <sheetPr codeName="Tabelle2">
    <pageSetUpPr fitToPage="1"/>
  </sheetPr>
  <dimension ref="A1:P52"/>
  <sheetViews>
    <sheetView topLeftCell="A3" zoomScaleNormal="100" zoomScalePageLayoutView="60" workbookViewId="0">
      <selection activeCell="A3" sqref="A3"/>
    </sheetView>
  </sheetViews>
  <sheetFormatPr baseColWidth="10" defaultColWidth="11" defaultRowHeight="13.8" x14ac:dyDescent="0.3"/>
  <cols>
    <col min="1" max="1" width="16.69921875" style="1" customWidth="1"/>
    <col min="2" max="2" width="19.8984375" style="1" customWidth="1"/>
    <col min="3" max="3" width="23.8984375" style="12" customWidth="1"/>
    <col min="4" max="4" width="10.69921875" style="12" customWidth="1"/>
    <col min="5" max="5" width="8.19921875" style="12" customWidth="1"/>
    <col min="6" max="6" width="7.59765625" style="1" customWidth="1"/>
    <col min="7" max="7" width="9.59765625" style="12" customWidth="1"/>
    <col min="8" max="8" width="14.59765625" style="21" customWidth="1"/>
    <col min="9" max="9" width="7.59765625" style="1" customWidth="1"/>
    <col min="10" max="10" width="9.59765625" style="12" customWidth="1"/>
    <col min="11" max="11" width="14.59765625" style="21" customWidth="1"/>
    <col min="12" max="12" width="7.59765625" style="1" customWidth="1"/>
    <col min="13" max="13" width="9.59765625" style="12" customWidth="1"/>
    <col min="14" max="14" width="14.59765625" style="21" customWidth="1"/>
    <col min="15" max="15" width="15.59765625" style="1" customWidth="1"/>
    <col min="16" max="17" width="13.09765625" style="1" customWidth="1"/>
    <col min="18" max="16384" width="11" style="1"/>
  </cols>
  <sheetData>
    <row r="1" spans="1:16" hidden="1" x14ac:dyDescent="0.3">
      <c r="G1" s="1"/>
      <c r="H1" s="1"/>
      <c r="J1" s="1"/>
      <c r="K1" s="1"/>
      <c r="M1" s="1"/>
      <c r="N1" s="1"/>
      <c r="O1" s="33"/>
    </row>
    <row r="2" spans="1:16" hidden="1" x14ac:dyDescent="0.3"/>
    <row r="3" spans="1:16" ht="16.2" x14ac:dyDescent="0.35">
      <c r="A3" s="14" t="str">
        <f>FP_Zusammenfassung!A3</f>
        <v>Freiraum 2022</v>
      </c>
      <c r="B3" s="15"/>
      <c r="C3" s="16"/>
      <c r="D3" s="16"/>
      <c r="E3" s="16"/>
      <c r="H3" s="35"/>
      <c r="K3" s="35"/>
      <c r="N3" s="35"/>
    </row>
    <row r="4" spans="1:16" x14ac:dyDescent="0.3">
      <c r="A4" s="131">
        <f ca="1">TODAY()</f>
        <v>44578</v>
      </c>
      <c r="B4" s="132"/>
      <c r="G4" s="1"/>
      <c r="H4" s="1"/>
      <c r="J4" s="1"/>
      <c r="K4" s="1"/>
      <c r="M4" s="1"/>
      <c r="N4" s="1"/>
    </row>
    <row r="5" spans="1:16" x14ac:dyDescent="0.3">
      <c r="A5" s="20" t="s">
        <v>78</v>
      </c>
      <c r="G5" s="1"/>
      <c r="H5" s="1"/>
      <c r="J5" s="1"/>
      <c r="K5" s="1"/>
      <c r="M5" s="1"/>
      <c r="N5" s="1"/>
    </row>
    <row r="6" spans="1:16" x14ac:dyDescent="0.3">
      <c r="A6" s="20"/>
      <c r="G6" s="1"/>
      <c r="H6" s="1"/>
      <c r="J6" s="1"/>
      <c r="K6" s="1"/>
      <c r="M6" s="1"/>
      <c r="N6" s="1"/>
    </row>
    <row r="7" spans="1:16" s="24" customFormat="1" ht="16.2" x14ac:dyDescent="0.35">
      <c r="A7" s="22" t="s">
        <v>7</v>
      </c>
      <c r="B7" s="28"/>
      <c r="C7" s="80" t="str">
        <f>FP_Zusammenfassung!C8</f>
        <v>Universität Musterstadt</v>
      </c>
      <c r="D7" s="81"/>
      <c r="E7" s="81"/>
    </row>
    <row r="8" spans="1:16" x14ac:dyDescent="0.3">
      <c r="A8" s="22" t="s">
        <v>1</v>
      </c>
      <c r="B8" s="23"/>
      <c r="C8" s="82" t="str">
        <f>FP_Zusammenfassung!C9</f>
        <v>Einzelantrag</v>
      </c>
      <c r="D8" s="83"/>
      <c r="E8" s="83"/>
      <c r="G8" s="1"/>
      <c r="H8" s="1"/>
      <c r="J8" s="1"/>
      <c r="K8" s="1"/>
      <c r="M8" s="1"/>
      <c r="N8" s="1"/>
    </row>
    <row r="9" spans="1:16" x14ac:dyDescent="0.3">
      <c r="A9" s="22" t="s">
        <v>84</v>
      </c>
      <c r="B9" s="23"/>
      <c r="C9" s="82" t="str">
        <f>FP_Zusammenfassung!C10</f>
        <v>9 Monate</v>
      </c>
      <c r="D9" s="83"/>
      <c r="E9" s="83"/>
      <c r="G9" s="1"/>
      <c r="H9" s="1"/>
      <c r="J9" s="1"/>
      <c r="K9" s="1"/>
      <c r="M9" s="1"/>
      <c r="N9" s="1"/>
    </row>
    <row r="10" spans="1:16" x14ac:dyDescent="0.3">
      <c r="A10" s="22" t="s">
        <v>8</v>
      </c>
      <c r="B10" s="23"/>
      <c r="C10" s="82" t="str">
        <f>FP_Zusammenfassung!C11</f>
        <v>Projektleitende Hochschule</v>
      </c>
      <c r="D10" s="83"/>
      <c r="E10" s="83"/>
      <c r="G10" s="1"/>
      <c r="H10" s="1"/>
      <c r="J10" s="1"/>
      <c r="K10" s="1"/>
      <c r="M10" s="1"/>
      <c r="N10" s="1"/>
    </row>
    <row r="11" spans="1:16" x14ac:dyDescent="0.3">
      <c r="A11" s="22" t="s">
        <v>238</v>
      </c>
      <c r="B11" s="23"/>
      <c r="C11" s="82" t="str">
        <f>FP_Zusammenfassung!C12</f>
        <v>FRFMM2022-xxxx</v>
      </c>
      <c r="D11" s="83"/>
      <c r="E11" s="83"/>
      <c r="G11" s="1"/>
      <c r="H11" s="1"/>
      <c r="J11" s="1"/>
      <c r="K11" s="1"/>
      <c r="M11" s="1"/>
      <c r="N11" s="1"/>
    </row>
    <row r="12" spans="1:16" ht="16.2" x14ac:dyDescent="0.35">
      <c r="A12" s="22" t="s">
        <v>0</v>
      </c>
      <c r="B12" s="23"/>
      <c r="C12" s="80" t="str">
        <f>FP_Zusammenfassung!C13</f>
        <v>Musterprojekt</v>
      </c>
      <c r="D12" s="81"/>
      <c r="E12" s="81"/>
    </row>
    <row r="13" spans="1:16" x14ac:dyDescent="0.3">
      <c r="G13" s="1"/>
      <c r="H13" s="1"/>
      <c r="J13" s="1"/>
      <c r="K13" s="1"/>
      <c r="M13" s="1"/>
      <c r="N13" s="1"/>
    </row>
    <row r="15" spans="1:16" ht="16.2" x14ac:dyDescent="0.35">
      <c r="A15" s="14" t="s">
        <v>5</v>
      </c>
      <c r="B15" s="113"/>
      <c r="C15" s="16"/>
      <c r="D15" s="130"/>
      <c r="E15" s="130"/>
      <c r="F15" s="16"/>
      <c r="G15" s="25"/>
      <c r="H15" s="1"/>
      <c r="I15" s="12"/>
      <c r="J15" s="21"/>
      <c r="K15" s="1"/>
      <c r="L15" s="12"/>
      <c r="M15" s="21"/>
      <c r="N15" s="1"/>
      <c r="O15" s="38"/>
      <c r="P15" s="38"/>
    </row>
    <row r="16" spans="1:16" s="43" customFormat="1" ht="16.2" x14ac:dyDescent="0.35">
      <c r="A16" s="39"/>
      <c r="B16" s="40"/>
      <c r="C16" s="41"/>
      <c r="D16" s="41"/>
      <c r="E16" s="100"/>
      <c r="F16" s="169">
        <v>2022</v>
      </c>
      <c r="G16" s="170"/>
      <c r="H16" s="171"/>
      <c r="I16" s="172">
        <v>2023</v>
      </c>
      <c r="J16" s="173"/>
      <c r="K16" s="174"/>
      <c r="L16" s="169">
        <v>2024</v>
      </c>
      <c r="M16" s="170"/>
      <c r="N16" s="171"/>
      <c r="O16" s="42" t="s">
        <v>2</v>
      </c>
    </row>
    <row r="17" spans="1:15" s="53" customFormat="1" ht="60" customHeight="1" x14ac:dyDescent="0.3">
      <c r="A17" s="44" t="s">
        <v>9</v>
      </c>
      <c r="B17" s="44" t="s">
        <v>31</v>
      </c>
      <c r="C17" s="45" t="s">
        <v>108</v>
      </c>
      <c r="D17" s="45" t="s">
        <v>39</v>
      </c>
      <c r="E17" s="101" t="s">
        <v>10</v>
      </c>
      <c r="F17" s="49" t="s">
        <v>11</v>
      </c>
      <c r="G17" s="50" t="s">
        <v>12</v>
      </c>
      <c r="H17" s="51" t="s">
        <v>13</v>
      </c>
      <c r="I17" s="46" t="s">
        <v>11</v>
      </c>
      <c r="J17" s="47" t="s">
        <v>12</v>
      </c>
      <c r="K17" s="48" t="s">
        <v>13</v>
      </c>
      <c r="L17" s="49" t="s">
        <v>11</v>
      </c>
      <c r="M17" s="50" t="s">
        <v>12</v>
      </c>
      <c r="N17" s="51" t="s">
        <v>13</v>
      </c>
      <c r="O17" s="52" t="s">
        <v>13</v>
      </c>
    </row>
    <row r="18" spans="1:15" s="53" customFormat="1" x14ac:dyDescent="0.3">
      <c r="A18" s="54" t="s">
        <v>116</v>
      </c>
      <c r="B18" s="55"/>
      <c r="C18" s="56"/>
      <c r="D18" s="56"/>
      <c r="E18" s="56"/>
      <c r="F18" s="56"/>
      <c r="G18" s="57" t="s">
        <v>15</v>
      </c>
      <c r="H18" s="55"/>
      <c r="I18" s="56"/>
      <c r="J18" s="56"/>
      <c r="K18" s="55"/>
      <c r="L18" s="56"/>
      <c r="M18" s="56"/>
      <c r="N18" s="55"/>
      <c r="O18" s="58"/>
    </row>
    <row r="19" spans="1:15" x14ac:dyDescent="0.3">
      <c r="A19" s="59">
        <v>1</v>
      </c>
      <c r="B19" s="103"/>
      <c r="C19" s="104"/>
      <c r="D19" s="134" t="str">
        <f>IF(B19="","",VLOOKUP(B19,_Steuerung_Personal_Sachkosten_!$B$5:$H$22,5,FALSE))</f>
        <v/>
      </c>
      <c r="E19" s="105"/>
      <c r="F19" s="105"/>
      <c r="G19" s="106"/>
      <c r="H19" s="134" t="str">
        <f>IF($B19="","",ROUND($D19*$E19*F19*G19,2))</f>
        <v/>
      </c>
      <c r="I19" s="105"/>
      <c r="J19" s="106"/>
      <c r="K19" s="134" t="str">
        <f>IF($B19="","",ROUND($D19*$E19*I19*J19,2))</f>
        <v/>
      </c>
      <c r="L19" s="105"/>
      <c r="M19" s="106"/>
      <c r="N19" s="134" t="str">
        <f>IF($B19="","",ROUND($D19*$E19*L19*M19,2))</f>
        <v/>
      </c>
      <c r="O19" s="134">
        <f>SUM(H19,K19,N19)</f>
        <v>0</v>
      </c>
    </row>
    <row r="20" spans="1:15" x14ac:dyDescent="0.3">
      <c r="A20" s="59">
        <v>2</v>
      </c>
      <c r="B20" s="103"/>
      <c r="C20" s="104"/>
      <c r="D20" s="134" t="str">
        <f>IF(B20="","",VLOOKUP(B20,_Steuerung_Personal_Sachkosten_!$B$5:$H$22,5,FALSE))</f>
        <v/>
      </c>
      <c r="E20" s="105"/>
      <c r="F20" s="105"/>
      <c r="G20" s="106"/>
      <c r="H20" s="134" t="str">
        <f t="shared" ref="H20:H31" si="0">IF($B20="","",ROUND($D20*$E20*F20*G20,2))</f>
        <v/>
      </c>
      <c r="I20" s="105"/>
      <c r="J20" s="106"/>
      <c r="K20" s="134" t="str">
        <f t="shared" ref="K20:K31" si="1">IF($B20="","",ROUND($D20*$E20*I20*J20,2))</f>
        <v/>
      </c>
      <c r="L20" s="105"/>
      <c r="M20" s="106"/>
      <c r="N20" s="134" t="str">
        <f t="shared" ref="N20:N31" si="2">IF($B20="","",ROUND($D20*$E20*L20*M20,2))</f>
        <v/>
      </c>
      <c r="O20" s="134">
        <f t="shared" ref="O20:O31" si="3">SUM(H20,K20,N20)</f>
        <v>0</v>
      </c>
    </row>
    <row r="21" spans="1:15" x14ac:dyDescent="0.3">
      <c r="A21" s="59">
        <v>3</v>
      </c>
      <c r="B21" s="103"/>
      <c r="C21" s="104"/>
      <c r="D21" s="134" t="str">
        <f>IF(B21="","",VLOOKUP(B21,_Steuerung_Personal_Sachkosten_!$B$5:$H$22,5,FALSE))</f>
        <v/>
      </c>
      <c r="E21" s="105"/>
      <c r="F21" s="105"/>
      <c r="G21" s="106"/>
      <c r="H21" s="134" t="str">
        <f t="shared" si="0"/>
        <v/>
      </c>
      <c r="I21" s="105"/>
      <c r="J21" s="106"/>
      <c r="K21" s="134" t="str">
        <f t="shared" si="1"/>
        <v/>
      </c>
      <c r="L21" s="105"/>
      <c r="M21" s="106"/>
      <c r="N21" s="134" t="str">
        <f t="shared" si="2"/>
        <v/>
      </c>
      <c r="O21" s="134">
        <f t="shared" si="3"/>
        <v>0</v>
      </c>
    </row>
    <row r="22" spans="1:15" x14ac:dyDescent="0.3">
      <c r="A22" s="59">
        <v>4</v>
      </c>
      <c r="B22" s="103"/>
      <c r="C22" s="104"/>
      <c r="D22" s="134" t="str">
        <f>IF(B22="","",VLOOKUP(B22,_Steuerung_Personal_Sachkosten_!$B$5:$H$22,5,FALSE))</f>
        <v/>
      </c>
      <c r="E22" s="105"/>
      <c r="F22" s="105"/>
      <c r="G22" s="106"/>
      <c r="H22" s="134" t="str">
        <f>IF($B22="","",ROUND($D22*$E22*F22*G22,2))</f>
        <v/>
      </c>
      <c r="I22" s="105"/>
      <c r="J22" s="106"/>
      <c r="K22" s="134" t="str">
        <f t="shared" si="1"/>
        <v/>
      </c>
      <c r="L22" s="105"/>
      <c r="M22" s="106"/>
      <c r="N22" s="134" t="str">
        <f t="shared" si="2"/>
        <v/>
      </c>
      <c r="O22" s="134">
        <f t="shared" si="3"/>
        <v>0</v>
      </c>
    </row>
    <row r="23" spans="1:15" x14ac:dyDescent="0.3">
      <c r="A23" s="59">
        <v>5</v>
      </c>
      <c r="B23" s="103"/>
      <c r="C23" s="116"/>
      <c r="D23" s="134" t="str">
        <f>IF(B23="","",VLOOKUP(B23,_Steuerung_Personal_Sachkosten_!$B$5:$H$22,5,FALSE))</f>
        <v/>
      </c>
      <c r="E23" s="117"/>
      <c r="F23" s="105"/>
      <c r="G23" s="106"/>
      <c r="H23" s="135" t="str">
        <f t="shared" ref="H23" si="4">IF($B23="","",ROUND($D23*$E23*F23*G23,2))</f>
        <v/>
      </c>
      <c r="I23" s="117"/>
      <c r="J23" s="118"/>
      <c r="K23" s="135" t="str">
        <f t="shared" ref="K23" si="5">IF($B23="","",ROUND($D23*$E23*I23*J23,2))</f>
        <v/>
      </c>
      <c r="L23" s="117"/>
      <c r="M23" s="118"/>
      <c r="N23" s="135" t="str">
        <f t="shared" ref="N23" si="6">IF($B23="","",ROUND($D23*$E23*L23*M23,2))</f>
        <v/>
      </c>
      <c r="O23" s="135">
        <f t="shared" ref="O23" si="7">SUM(H23,K23,N23)</f>
        <v>0</v>
      </c>
    </row>
    <row r="24" spans="1:15" x14ac:dyDescent="0.3">
      <c r="A24" s="59">
        <v>6</v>
      </c>
      <c r="B24" s="103"/>
      <c r="C24" s="116"/>
      <c r="D24" s="134" t="str">
        <f>IF(B24="","",VLOOKUP(B24,_Steuerung_Personal_Sachkosten_!$B$5:$H$22,5,FALSE))</f>
        <v/>
      </c>
      <c r="E24" s="117"/>
      <c r="F24" s="105"/>
      <c r="G24" s="106"/>
      <c r="H24" s="135"/>
      <c r="I24" s="117"/>
      <c r="J24" s="118"/>
      <c r="K24" s="135"/>
      <c r="L24" s="117"/>
      <c r="M24" s="118"/>
      <c r="N24" s="135"/>
      <c r="O24" s="135"/>
    </row>
    <row r="25" spans="1:15" x14ac:dyDescent="0.3">
      <c r="A25" s="59">
        <v>7</v>
      </c>
      <c r="B25" s="103"/>
      <c r="C25" s="116"/>
      <c r="D25" s="134" t="str">
        <f>IF(B25="","",VLOOKUP(B25,_Steuerung_Personal_Sachkosten_!$B$5:$H$22,5,FALSE))</f>
        <v/>
      </c>
      <c r="E25" s="117"/>
      <c r="F25" s="105"/>
      <c r="G25" s="106"/>
      <c r="H25" s="135"/>
      <c r="I25" s="117"/>
      <c r="J25" s="118"/>
      <c r="K25" s="135"/>
      <c r="L25" s="117"/>
      <c r="M25" s="118"/>
      <c r="N25" s="135"/>
      <c r="O25" s="135"/>
    </row>
    <row r="26" spans="1:15" x14ac:dyDescent="0.3">
      <c r="A26" s="59">
        <v>8</v>
      </c>
      <c r="B26" s="103"/>
      <c r="C26" s="116"/>
      <c r="D26" s="134" t="str">
        <f>IF(B26="","",VLOOKUP(B26,_Steuerung_Personal_Sachkosten_!$B$5:$H$22,5,FALSE))</f>
        <v/>
      </c>
      <c r="E26" s="117"/>
      <c r="F26" s="105"/>
      <c r="G26" s="106"/>
      <c r="H26" s="135"/>
      <c r="I26" s="117"/>
      <c r="J26" s="118"/>
      <c r="K26" s="135"/>
      <c r="L26" s="117"/>
      <c r="M26" s="118"/>
      <c r="N26" s="135"/>
      <c r="O26" s="135"/>
    </row>
    <row r="27" spans="1:15" x14ac:dyDescent="0.3">
      <c r="A27" s="129" t="s">
        <v>117</v>
      </c>
      <c r="B27" s="123"/>
      <c r="C27" s="124"/>
      <c r="D27" s="137"/>
      <c r="E27" s="126"/>
      <c r="F27" s="126"/>
      <c r="G27" s="127"/>
      <c r="H27" s="125"/>
      <c r="I27" s="126"/>
      <c r="J27" s="127"/>
      <c r="K27" s="125"/>
      <c r="L27" s="126"/>
      <c r="M27" s="127"/>
      <c r="N27" s="125"/>
      <c r="O27" s="128"/>
    </row>
    <row r="28" spans="1:15" x14ac:dyDescent="0.3">
      <c r="A28" s="119">
        <v>1</v>
      </c>
      <c r="B28" s="103"/>
      <c r="C28" s="120"/>
      <c r="D28" s="134" t="str">
        <f>IF(B28="","",VLOOKUP(B28,_Steuerung_Personal_Sachkosten_!$B$27:$C$134,2,FALSE))</f>
        <v/>
      </c>
      <c r="E28" s="121"/>
      <c r="F28" s="105"/>
      <c r="G28" s="106"/>
      <c r="H28" s="136" t="str">
        <f>IF($B28="","",ROUND($D28*$E28*F28*G28,2))</f>
        <v/>
      </c>
      <c r="I28" s="121"/>
      <c r="J28" s="122"/>
      <c r="K28" s="136" t="str">
        <f t="shared" si="1"/>
        <v/>
      </c>
      <c r="L28" s="121"/>
      <c r="M28" s="122"/>
      <c r="N28" s="136" t="str">
        <f t="shared" si="2"/>
        <v/>
      </c>
      <c r="O28" s="136">
        <f t="shared" si="3"/>
        <v>0</v>
      </c>
    </row>
    <row r="29" spans="1:15" x14ac:dyDescent="0.3">
      <c r="A29" s="119">
        <v>2</v>
      </c>
      <c r="B29" s="103"/>
      <c r="C29" s="104"/>
      <c r="D29" s="134" t="str">
        <f>IF(B29="","",VLOOKUP(B29,_Steuerung_Personal_Sachkosten_!$B$27:$C$134,2,FALSE))</f>
        <v/>
      </c>
      <c r="E29" s="105"/>
      <c r="F29" s="105"/>
      <c r="G29" s="106"/>
      <c r="H29" s="134" t="str">
        <f t="shared" si="0"/>
        <v/>
      </c>
      <c r="I29" s="105"/>
      <c r="J29" s="106"/>
      <c r="K29" s="134" t="str">
        <f t="shared" si="1"/>
        <v/>
      </c>
      <c r="L29" s="105"/>
      <c r="M29" s="106"/>
      <c r="N29" s="134" t="str">
        <f t="shared" si="2"/>
        <v/>
      </c>
      <c r="O29" s="134">
        <f t="shared" si="3"/>
        <v>0</v>
      </c>
    </row>
    <row r="30" spans="1:15" x14ac:dyDescent="0.3">
      <c r="A30" s="119">
        <v>3</v>
      </c>
      <c r="B30" s="103"/>
      <c r="C30" s="104"/>
      <c r="D30" s="134" t="str">
        <f>IF(B30="","",VLOOKUP(B30,_Steuerung_Personal_Sachkosten_!$B$27:$C$134,2,FALSE))</f>
        <v/>
      </c>
      <c r="E30" s="105"/>
      <c r="F30" s="105"/>
      <c r="G30" s="106"/>
      <c r="H30" s="134" t="str">
        <f t="shared" si="0"/>
        <v/>
      </c>
      <c r="I30" s="105"/>
      <c r="J30" s="106"/>
      <c r="K30" s="134" t="str">
        <f t="shared" si="1"/>
        <v/>
      </c>
      <c r="L30" s="105"/>
      <c r="M30" s="106"/>
      <c r="N30" s="134" t="str">
        <f t="shared" si="2"/>
        <v/>
      </c>
      <c r="O30" s="134">
        <f t="shared" si="3"/>
        <v>0</v>
      </c>
    </row>
    <row r="31" spans="1:15" x14ac:dyDescent="0.3">
      <c r="A31" s="119">
        <v>4</v>
      </c>
      <c r="B31" s="103"/>
      <c r="C31" s="104"/>
      <c r="D31" s="134" t="str">
        <f>IF(B31="","",VLOOKUP(B31,_Steuerung_Personal_Sachkosten_!$B$27:$C$134,2,FALSE))</f>
        <v/>
      </c>
      <c r="E31" s="105"/>
      <c r="F31" s="105"/>
      <c r="G31" s="106"/>
      <c r="H31" s="134" t="str">
        <f t="shared" si="0"/>
        <v/>
      </c>
      <c r="I31" s="105"/>
      <c r="J31" s="106"/>
      <c r="K31" s="134" t="str">
        <f t="shared" si="1"/>
        <v/>
      </c>
      <c r="L31" s="105"/>
      <c r="M31" s="106"/>
      <c r="N31" s="134" t="str">
        <f t="shared" si="2"/>
        <v/>
      </c>
      <c r="O31" s="134">
        <f t="shared" si="3"/>
        <v>0</v>
      </c>
    </row>
    <row r="32" spans="1:15" s="66" customFormat="1" ht="10.8" x14ac:dyDescent="0.25">
      <c r="A32" s="60" t="s">
        <v>18</v>
      </c>
      <c r="B32" s="61"/>
      <c r="C32" s="62"/>
      <c r="D32" s="62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5"/>
    </row>
    <row r="33" spans="1:15" s="73" customFormat="1" ht="24.9" customHeight="1" x14ac:dyDescent="0.3">
      <c r="A33" s="67" t="s">
        <v>16</v>
      </c>
      <c r="B33" s="68"/>
      <c r="C33" s="69"/>
      <c r="D33" s="70"/>
      <c r="E33" s="69"/>
      <c r="F33" s="71"/>
      <c r="G33" s="72"/>
      <c r="H33" s="138">
        <f>SUM(H18:H32)</f>
        <v>0</v>
      </c>
      <c r="I33" s="71"/>
      <c r="J33" s="72"/>
      <c r="K33" s="138">
        <f>SUM(K18:K32)</f>
        <v>0</v>
      </c>
      <c r="L33" s="71"/>
      <c r="M33" s="72"/>
      <c r="N33" s="138">
        <f>SUM(N18:N32)</f>
        <v>0</v>
      </c>
      <c r="O33" s="138">
        <f>SUM(O18:O32)</f>
        <v>0</v>
      </c>
    </row>
    <row r="34" spans="1:15" s="78" customFormat="1" x14ac:dyDescent="0.3">
      <c r="A34" s="74"/>
      <c r="B34" s="74"/>
      <c r="C34" s="75"/>
      <c r="D34" s="75"/>
      <c r="E34" s="75"/>
      <c r="F34" s="76"/>
      <c r="G34" s="77"/>
      <c r="H34" s="75"/>
      <c r="I34" s="76"/>
      <c r="J34" s="77"/>
      <c r="K34" s="75"/>
      <c r="L34" s="76"/>
      <c r="M34" s="77"/>
      <c r="N34" s="75"/>
      <c r="O34" s="75"/>
    </row>
    <row r="35" spans="1:15" s="43" customFormat="1" ht="16.2" x14ac:dyDescent="0.35">
      <c r="A35" s="39"/>
      <c r="B35" s="40"/>
      <c r="C35" s="41"/>
      <c r="D35" s="41"/>
      <c r="E35" s="100"/>
      <c r="F35" s="169">
        <v>2022</v>
      </c>
      <c r="G35" s="170"/>
      <c r="H35" s="171"/>
      <c r="I35" s="172">
        <v>2023</v>
      </c>
      <c r="J35" s="173"/>
      <c r="K35" s="174"/>
      <c r="L35" s="169">
        <v>2024</v>
      </c>
      <c r="M35" s="170"/>
      <c r="N35" s="171"/>
      <c r="O35" s="42" t="s">
        <v>2</v>
      </c>
    </row>
    <row r="36" spans="1:15" s="53" customFormat="1" ht="60" customHeight="1" x14ac:dyDescent="0.3">
      <c r="A36" s="44" t="s">
        <v>9</v>
      </c>
      <c r="B36" s="44" t="s">
        <v>31</v>
      </c>
      <c r="C36" s="45" t="s">
        <v>43</v>
      </c>
      <c r="D36" s="45" t="s">
        <v>39</v>
      </c>
      <c r="E36" s="101" t="s">
        <v>10</v>
      </c>
      <c r="F36" s="49" t="s">
        <v>11</v>
      </c>
      <c r="G36" s="50" t="s">
        <v>12</v>
      </c>
      <c r="H36" s="51" t="s">
        <v>13</v>
      </c>
      <c r="I36" s="46" t="s">
        <v>11</v>
      </c>
      <c r="J36" s="47" t="s">
        <v>12</v>
      </c>
      <c r="K36" s="48" t="s">
        <v>13</v>
      </c>
      <c r="L36" s="49" t="s">
        <v>11</v>
      </c>
      <c r="M36" s="50" t="s">
        <v>12</v>
      </c>
      <c r="N36" s="51" t="s">
        <v>13</v>
      </c>
      <c r="O36" s="52" t="s">
        <v>13</v>
      </c>
    </row>
    <row r="37" spans="1:15" s="43" customFormat="1" x14ac:dyDescent="0.3">
      <c r="A37" s="54" t="s">
        <v>81</v>
      </c>
      <c r="B37" s="55"/>
      <c r="C37" s="56"/>
      <c r="D37" s="56"/>
      <c r="E37" s="56"/>
      <c r="F37" s="56"/>
      <c r="G37" s="57" t="s">
        <v>15</v>
      </c>
      <c r="H37" s="55"/>
      <c r="I37" s="56"/>
      <c r="J37" s="56"/>
      <c r="K37" s="55"/>
      <c r="L37" s="56"/>
      <c r="M37" s="56"/>
      <c r="N37" s="55"/>
      <c r="O37" s="58"/>
    </row>
    <row r="38" spans="1:15" s="53" customFormat="1" x14ac:dyDescent="0.3">
      <c r="A38" s="59">
        <v>1</v>
      </c>
      <c r="B38" s="107"/>
      <c r="C38" s="104"/>
      <c r="D38" s="133"/>
      <c r="E38" s="105"/>
      <c r="F38" s="105"/>
      <c r="G38" s="106"/>
      <c r="H38" s="134" t="str">
        <f>IF($B38="","",ROUND($D38*$E38*F38*G38,2))</f>
        <v/>
      </c>
      <c r="I38" s="105"/>
      <c r="J38" s="106"/>
      <c r="K38" s="134" t="str">
        <f>IF($B38="","",ROUND($D38*$E38*I38*J38,2))</f>
        <v/>
      </c>
      <c r="L38" s="105"/>
      <c r="M38" s="106"/>
      <c r="N38" s="134" t="str">
        <f>IF($B38="","",ROUND($D38*$E38*L38*M38,2))</f>
        <v/>
      </c>
      <c r="O38" s="134">
        <f>SUM(H38,K38,N38)</f>
        <v>0</v>
      </c>
    </row>
    <row r="39" spans="1:15" s="53" customFormat="1" x14ac:dyDescent="0.3">
      <c r="A39" s="59">
        <v>2</v>
      </c>
      <c r="B39" s="107"/>
      <c r="C39" s="104"/>
      <c r="D39" s="133"/>
      <c r="E39" s="105"/>
      <c r="F39" s="105"/>
      <c r="G39" s="106"/>
      <c r="H39" s="134" t="str">
        <f t="shared" ref="H39:H47" si="8">IF($B39="","",ROUND($D39*$E39*F39*G39,2))</f>
        <v/>
      </c>
      <c r="I39" s="105"/>
      <c r="J39" s="106"/>
      <c r="K39" s="134" t="str">
        <f t="shared" ref="K39:K47" si="9">IF($B39="","",ROUND($D39*$E39*I39*J39,2))</f>
        <v/>
      </c>
      <c r="L39" s="105"/>
      <c r="M39" s="106"/>
      <c r="N39" s="134" t="str">
        <f t="shared" ref="N39:N47" si="10">IF($B39="","",ROUND($D39*$E39*L39*M39,2))</f>
        <v/>
      </c>
      <c r="O39" s="134">
        <f t="shared" ref="O39:O47" si="11">SUM(H39,K39,N39)</f>
        <v>0</v>
      </c>
    </row>
    <row r="40" spans="1:15" x14ac:dyDescent="0.3">
      <c r="A40" s="59">
        <v>3</v>
      </c>
      <c r="B40" s="107"/>
      <c r="C40" s="104"/>
      <c r="D40" s="133"/>
      <c r="E40" s="105"/>
      <c r="F40" s="105"/>
      <c r="G40" s="106"/>
      <c r="H40" s="134" t="str">
        <f t="shared" si="8"/>
        <v/>
      </c>
      <c r="I40" s="105"/>
      <c r="J40" s="106"/>
      <c r="K40" s="134" t="str">
        <f t="shared" si="9"/>
        <v/>
      </c>
      <c r="L40" s="105"/>
      <c r="M40" s="106"/>
      <c r="N40" s="134" t="str">
        <f t="shared" si="10"/>
        <v/>
      </c>
      <c r="O40" s="134">
        <f t="shared" si="11"/>
        <v>0</v>
      </c>
    </row>
    <row r="41" spans="1:15" x14ac:dyDescent="0.3">
      <c r="A41" s="59">
        <v>4</v>
      </c>
      <c r="B41" s="107"/>
      <c r="C41" s="104"/>
      <c r="D41" s="133"/>
      <c r="E41" s="105"/>
      <c r="F41" s="105"/>
      <c r="G41" s="106"/>
      <c r="H41" s="134" t="str">
        <f t="shared" si="8"/>
        <v/>
      </c>
      <c r="I41" s="105"/>
      <c r="J41" s="106"/>
      <c r="K41" s="134" t="str">
        <f t="shared" si="9"/>
        <v/>
      </c>
      <c r="L41" s="105"/>
      <c r="M41" s="106"/>
      <c r="N41" s="134" t="str">
        <f t="shared" si="10"/>
        <v/>
      </c>
      <c r="O41" s="134">
        <f t="shared" si="11"/>
        <v>0</v>
      </c>
    </row>
    <row r="42" spans="1:15" x14ac:dyDescent="0.3">
      <c r="A42" s="59">
        <v>5</v>
      </c>
      <c r="B42" s="107"/>
      <c r="C42" s="104"/>
      <c r="D42" s="133"/>
      <c r="E42" s="105"/>
      <c r="F42" s="105"/>
      <c r="G42" s="106"/>
      <c r="H42" s="134" t="str">
        <f t="shared" si="8"/>
        <v/>
      </c>
      <c r="I42" s="105"/>
      <c r="J42" s="106"/>
      <c r="K42" s="134" t="str">
        <f t="shared" si="9"/>
        <v/>
      </c>
      <c r="L42" s="105"/>
      <c r="M42" s="106"/>
      <c r="N42" s="134" t="str">
        <f t="shared" si="10"/>
        <v/>
      </c>
      <c r="O42" s="134">
        <f t="shared" si="11"/>
        <v>0</v>
      </c>
    </row>
    <row r="43" spans="1:15" x14ac:dyDescent="0.3">
      <c r="A43" s="59">
        <v>6</v>
      </c>
      <c r="B43" s="107"/>
      <c r="C43" s="104"/>
      <c r="D43" s="133"/>
      <c r="E43" s="105"/>
      <c r="F43" s="105"/>
      <c r="G43" s="106"/>
      <c r="H43" s="134" t="str">
        <f t="shared" si="8"/>
        <v/>
      </c>
      <c r="I43" s="105"/>
      <c r="J43" s="106"/>
      <c r="K43" s="134" t="str">
        <f t="shared" si="9"/>
        <v/>
      </c>
      <c r="L43" s="105"/>
      <c r="M43" s="106"/>
      <c r="N43" s="134" t="str">
        <f t="shared" si="10"/>
        <v/>
      </c>
      <c r="O43" s="134">
        <f t="shared" si="11"/>
        <v>0</v>
      </c>
    </row>
    <row r="44" spans="1:15" x14ac:dyDescent="0.3">
      <c r="A44" s="59">
        <v>7</v>
      </c>
      <c r="B44" s="107"/>
      <c r="C44" s="104"/>
      <c r="D44" s="133"/>
      <c r="E44" s="105"/>
      <c r="F44" s="105"/>
      <c r="G44" s="106"/>
      <c r="H44" s="134" t="str">
        <f t="shared" si="8"/>
        <v/>
      </c>
      <c r="I44" s="105"/>
      <c r="J44" s="106"/>
      <c r="K44" s="134" t="str">
        <f t="shared" si="9"/>
        <v/>
      </c>
      <c r="L44" s="105"/>
      <c r="M44" s="106"/>
      <c r="N44" s="134" t="str">
        <f t="shared" si="10"/>
        <v/>
      </c>
      <c r="O44" s="134">
        <f t="shared" si="11"/>
        <v>0</v>
      </c>
    </row>
    <row r="45" spans="1:15" x14ac:dyDescent="0.3">
      <c r="A45" s="59">
        <v>8</v>
      </c>
      <c r="B45" s="107"/>
      <c r="C45" s="104"/>
      <c r="D45" s="133"/>
      <c r="E45" s="105"/>
      <c r="F45" s="105"/>
      <c r="G45" s="106"/>
      <c r="H45" s="134" t="str">
        <f t="shared" si="8"/>
        <v/>
      </c>
      <c r="I45" s="105"/>
      <c r="J45" s="106"/>
      <c r="K45" s="134" t="str">
        <f t="shared" si="9"/>
        <v/>
      </c>
      <c r="L45" s="105"/>
      <c r="M45" s="106"/>
      <c r="N45" s="134" t="str">
        <f t="shared" si="10"/>
        <v/>
      </c>
      <c r="O45" s="134">
        <f t="shared" si="11"/>
        <v>0</v>
      </c>
    </row>
    <row r="46" spans="1:15" x14ac:dyDescent="0.3">
      <c r="A46" s="59">
        <v>9</v>
      </c>
      <c r="B46" s="107"/>
      <c r="C46" s="104"/>
      <c r="D46" s="133"/>
      <c r="E46" s="105"/>
      <c r="F46" s="105"/>
      <c r="G46" s="106"/>
      <c r="H46" s="134" t="str">
        <f t="shared" si="8"/>
        <v/>
      </c>
      <c r="I46" s="105"/>
      <c r="J46" s="106"/>
      <c r="K46" s="134" t="str">
        <f t="shared" si="9"/>
        <v/>
      </c>
      <c r="L46" s="105"/>
      <c r="M46" s="106"/>
      <c r="N46" s="134" t="str">
        <f t="shared" si="10"/>
        <v/>
      </c>
      <c r="O46" s="134">
        <f t="shared" si="11"/>
        <v>0</v>
      </c>
    </row>
    <row r="47" spans="1:15" x14ac:dyDescent="0.3">
      <c r="A47" s="59">
        <v>10</v>
      </c>
      <c r="B47" s="107"/>
      <c r="C47" s="104"/>
      <c r="D47" s="133"/>
      <c r="E47" s="105"/>
      <c r="F47" s="105"/>
      <c r="G47" s="106"/>
      <c r="H47" s="134" t="str">
        <f t="shared" si="8"/>
        <v/>
      </c>
      <c r="I47" s="105"/>
      <c r="J47" s="106"/>
      <c r="K47" s="134" t="str">
        <f t="shared" si="9"/>
        <v/>
      </c>
      <c r="L47" s="105"/>
      <c r="M47" s="106"/>
      <c r="N47" s="134" t="str">
        <f t="shared" si="10"/>
        <v/>
      </c>
      <c r="O47" s="134">
        <f t="shared" si="11"/>
        <v>0</v>
      </c>
    </row>
    <row r="48" spans="1:15" x14ac:dyDescent="0.3">
      <c r="A48" s="60" t="s">
        <v>109</v>
      </c>
      <c r="B48" s="61"/>
      <c r="C48" s="62"/>
      <c r="D48" s="62"/>
      <c r="E48" s="62"/>
      <c r="F48" s="63"/>
      <c r="G48" s="64"/>
      <c r="H48" s="62"/>
      <c r="I48" s="63"/>
      <c r="J48" s="64"/>
      <c r="K48" s="62"/>
      <c r="L48" s="63"/>
      <c r="M48" s="64"/>
      <c r="N48" s="62"/>
      <c r="O48" s="65"/>
    </row>
    <row r="49" spans="1:15" s="73" customFormat="1" ht="24.9" customHeight="1" x14ac:dyDescent="0.3">
      <c r="A49" s="67" t="s">
        <v>82</v>
      </c>
      <c r="B49" s="68"/>
      <c r="C49" s="69"/>
      <c r="D49" s="70"/>
      <c r="E49" s="69"/>
      <c r="F49" s="71"/>
      <c r="G49" s="72"/>
      <c r="H49" s="138">
        <f>SUM(H37:H48)</f>
        <v>0</v>
      </c>
      <c r="I49" s="71"/>
      <c r="J49" s="72"/>
      <c r="K49" s="138">
        <f>SUM(K37:K48)</f>
        <v>0</v>
      </c>
      <c r="L49" s="71"/>
      <c r="M49" s="72"/>
      <c r="N49" s="138">
        <f>SUM(N37:N48)</f>
        <v>0</v>
      </c>
      <c r="O49" s="138">
        <f>SUM(O37:O48)</f>
        <v>0</v>
      </c>
    </row>
    <row r="50" spans="1:15" s="79" customFormat="1" x14ac:dyDescent="0.3">
      <c r="A50" s="74"/>
      <c r="B50" s="74"/>
      <c r="C50" s="75"/>
      <c r="D50" s="75"/>
      <c r="E50" s="75"/>
      <c r="F50" s="76"/>
      <c r="G50" s="77"/>
      <c r="H50" s="75"/>
      <c r="I50" s="76"/>
      <c r="J50" s="77"/>
      <c r="K50" s="75"/>
      <c r="L50" s="76"/>
      <c r="M50" s="77"/>
      <c r="N50" s="75"/>
      <c r="O50" s="75"/>
    </row>
    <row r="51" spans="1:15" x14ac:dyDescent="0.3">
      <c r="A51" s="74"/>
      <c r="B51" s="74"/>
      <c r="C51" s="75"/>
      <c r="D51" s="75"/>
      <c r="E51" s="75"/>
      <c r="F51" s="76"/>
      <c r="G51" s="77"/>
      <c r="H51" s="75"/>
      <c r="I51" s="76"/>
      <c r="J51" s="77"/>
      <c r="K51" s="75"/>
      <c r="L51" s="76"/>
      <c r="M51" s="77"/>
      <c r="N51" s="75"/>
      <c r="O51" s="75"/>
    </row>
    <row r="52" spans="1:15" s="73" customFormat="1" ht="24.9" customHeight="1" x14ac:dyDescent="0.3">
      <c r="A52" s="67" t="s">
        <v>17</v>
      </c>
      <c r="B52" s="68"/>
      <c r="C52" s="69"/>
      <c r="D52" s="70"/>
      <c r="E52" s="69"/>
      <c r="F52" s="71"/>
      <c r="G52" s="72"/>
      <c r="H52" s="138">
        <f>H33+H49</f>
        <v>0</v>
      </c>
      <c r="I52" s="71"/>
      <c r="J52" s="72"/>
      <c r="K52" s="138">
        <f>K33+K49</f>
        <v>0</v>
      </c>
      <c r="L52" s="71"/>
      <c r="M52" s="72"/>
      <c r="N52" s="138">
        <f>N33+N49</f>
        <v>0</v>
      </c>
      <c r="O52" s="138">
        <f>SUM(H52,K52,N52)</f>
        <v>0</v>
      </c>
    </row>
  </sheetData>
  <mergeCells count="6">
    <mergeCell ref="F16:H16"/>
    <mergeCell ref="I16:K16"/>
    <mergeCell ref="L16:N16"/>
    <mergeCell ref="F35:H35"/>
    <mergeCell ref="I35:K35"/>
    <mergeCell ref="L35:N35"/>
  </mergeCells>
  <phoneticPr fontId="16" type="noConversion"/>
  <dataValidations count="2">
    <dataValidation type="list" allowBlank="1" showInputMessage="1" showErrorMessage="1" sqref="B27" xr:uid="{1A7270AE-3E2F-428E-A670-F007308DEC10}">
      <formula1>#REF!</formula1>
    </dataValidation>
    <dataValidation type="list" allowBlank="1" showInputMessage="1" showErrorMessage="1" sqref="B39:B47" xr:uid="{4D0B9784-D65E-4363-8FC2-2F77B386507C}">
      <formula1>#REF!</formula1>
    </dataValidation>
  </dataValidations>
  <pageMargins left="0.59055118110236227" right="0.59055118110236227" top="0.74803149606299213" bottom="0.59055118110236227" header="0.31496062992125984" footer="0.31496062992125984"/>
  <pageSetup paperSize="9" scale="67" fitToHeight="0" orientation="landscape" verticalDpi="200" r:id="rId1"/>
  <headerFooter>
    <oddHeader>&amp;L&amp;G</oddHeader>
    <oddFooter>&amp;L&amp;F&amp;CSeite &amp;P/&amp;N&amp;R&amp;D - &amp;T</oddFooter>
  </headerFooter>
  <rowBreaks count="1" manualBreakCount="1">
    <brk id="34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ntgeltgruppe" error="Diese Entgeltgruppe ist nicht enthalten" promptTitle="Entgeltgruppe" prompt="Bitte wählen Sie eine gültige Entgeltgruppe" xr:uid="{5217934C-FB06-48CB-AD20-C413E2FE6C97}">
          <x14:formula1>
            <xm:f>_Steuerung_Personal_Sachkosten_!$B$27:$B$134</xm:f>
          </x14:formula1>
          <xm:sqref>B28:B31</xm:sqref>
        </x14:dataValidation>
        <x14:dataValidation type="list" allowBlank="1" showInputMessage="1" showErrorMessage="1" xr:uid="{8CE86ACD-2851-44B3-BDDB-3188BCC3BFDC}">
          <x14:formula1>
            <xm:f>_Steuerung_Personal_Sachkosten_!$H$28:$H$75</xm:f>
          </x14:formula1>
          <xm:sqref>B38</xm:sqref>
        </x14:dataValidation>
        <x14:dataValidation type="list" allowBlank="1" showInputMessage="1" showErrorMessage="1" xr:uid="{DDDE209E-7D49-4DDA-8C21-A8583C32A2B7}">
          <x14:formula1>
            <xm:f>_Steuerung_Personal_Sachkosten_!$B$5:$B$22</xm:f>
          </x14:formula1>
          <xm:sqref>B19:B26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D165-C0DD-42BE-BF90-0413D7180520}">
  <sheetPr>
    <tabColor theme="4" tint="-0.499984740745262"/>
  </sheetPr>
  <dimension ref="B3:Q134"/>
  <sheetViews>
    <sheetView workbookViewId="0">
      <selection sqref="A1:XFD1048576"/>
    </sheetView>
  </sheetViews>
  <sheetFormatPr baseColWidth="10" defaultColWidth="11.19921875" defaultRowHeight="13.8" x14ac:dyDescent="0.3"/>
  <cols>
    <col min="1" max="16384" width="11.19921875" style="148"/>
  </cols>
  <sheetData>
    <row r="3" spans="2:17" x14ac:dyDescent="0.3">
      <c r="L3" s="149"/>
      <c r="M3" s="149"/>
    </row>
    <row r="4" spans="2:17" ht="27.6" x14ac:dyDescent="0.3">
      <c r="B4" s="150" t="s">
        <v>31</v>
      </c>
      <c r="C4" s="151" t="s">
        <v>110</v>
      </c>
      <c r="D4" s="152" t="s">
        <v>111</v>
      </c>
      <c r="E4" s="152" t="s">
        <v>112</v>
      </c>
      <c r="F4" s="152" t="s">
        <v>113</v>
      </c>
      <c r="G4" s="152" t="s">
        <v>114</v>
      </c>
      <c r="H4" s="152" t="s">
        <v>115</v>
      </c>
      <c r="K4" s="150" t="s">
        <v>31</v>
      </c>
      <c r="L4" s="151" t="s">
        <v>110</v>
      </c>
      <c r="M4" s="152" t="s">
        <v>111</v>
      </c>
      <c r="N4" s="152" t="s">
        <v>112</v>
      </c>
      <c r="O4" s="152" t="s">
        <v>113</v>
      </c>
      <c r="P4" s="152" t="s">
        <v>114</v>
      </c>
      <c r="Q4" s="152" t="s">
        <v>115</v>
      </c>
    </row>
    <row r="5" spans="2:17" x14ac:dyDescent="0.3">
      <c r="B5" s="153" t="s">
        <v>40</v>
      </c>
      <c r="C5" s="154">
        <f>ROUNDUP(L5,-2)</f>
        <v>6500</v>
      </c>
      <c r="D5" s="154">
        <f t="shared" ref="D5:H20" si="0">ROUNDUP(M5,-2)</f>
        <v>6800</v>
      </c>
      <c r="E5" s="155">
        <f t="shared" si="0"/>
        <v>7100</v>
      </c>
      <c r="F5" s="156">
        <f t="shared" si="0"/>
        <v>7500</v>
      </c>
      <c r="G5" s="154">
        <f t="shared" si="0"/>
        <v>8100</v>
      </c>
      <c r="H5" s="154">
        <f t="shared" si="0"/>
        <v>8300</v>
      </c>
      <c r="K5" s="153" t="s">
        <v>40</v>
      </c>
      <c r="L5" s="154">
        <v>6420.43</v>
      </c>
      <c r="M5" s="154">
        <v>6784.35</v>
      </c>
      <c r="N5" s="154">
        <v>7044.28</v>
      </c>
      <c r="O5" s="154">
        <v>7494.86</v>
      </c>
      <c r="P5" s="154">
        <v>8032.04</v>
      </c>
      <c r="Q5" s="154">
        <v>8241.56</v>
      </c>
    </row>
    <row r="6" spans="2:17" x14ac:dyDescent="0.3">
      <c r="B6" s="153" t="s">
        <v>107</v>
      </c>
      <c r="C6" s="154">
        <f t="shared" ref="C6:C21" si="1">ROUNDUP(L6,-2)</f>
        <v>8500</v>
      </c>
      <c r="D6" s="154">
        <f t="shared" si="0"/>
        <v>9200</v>
      </c>
      <c r="E6" s="155">
        <f t="shared" si="0"/>
        <v>9900</v>
      </c>
      <c r="F6" s="156">
        <f t="shared" si="0"/>
        <v>10200</v>
      </c>
      <c r="G6" s="154">
        <f t="shared" si="0"/>
        <v>10400</v>
      </c>
      <c r="H6" s="154">
        <f t="shared" si="0"/>
        <v>10700</v>
      </c>
      <c r="K6" s="153" t="s">
        <v>107</v>
      </c>
      <c r="L6" s="154">
        <v>8473.93</v>
      </c>
      <c r="M6" s="154">
        <v>9184.44</v>
      </c>
      <c r="N6" s="154">
        <v>9808.2900000000009</v>
      </c>
      <c r="O6" s="154">
        <v>10158.85</v>
      </c>
      <c r="P6" s="154">
        <v>10349.06</v>
      </c>
      <c r="Q6" s="154">
        <v>10614.08</v>
      </c>
    </row>
    <row r="7" spans="2:17" x14ac:dyDescent="0.3">
      <c r="B7" s="153" t="s">
        <v>20</v>
      </c>
      <c r="C7" s="154">
        <f t="shared" si="1"/>
        <v>6600</v>
      </c>
      <c r="D7" s="154">
        <f t="shared" si="0"/>
        <v>7100</v>
      </c>
      <c r="E7" s="155">
        <f t="shared" si="0"/>
        <v>7300</v>
      </c>
      <c r="F7" s="156">
        <f t="shared" si="0"/>
        <v>8200</v>
      </c>
      <c r="G7" s="154">
        <f t="shared" si="0"/>
        <v>8900</v>
      </c>
      <c r="H7" s="154">
        <f t="shared" si="0"/>
        <v>9200</v>
      </c>
      <c r="K7" s="153" t="s">
        <v>20</v>
      </c>
      <c r="L7" s="154">
        <v>6516.84</v>
      </c>
      <c r="M7" s="154">
        <v>7006.57</v>
      </c>
      <c r="N7" s="154">
        <v>7265.37</v>
      </c>
      <c r="O7" s="154">
        <v>8184.55</v>
      </c>
      <c r="P7" s="154">
        <v>8880.58</v>
      </c>
      <c r="Q7" s="154">
        <v>9147</v>
      </c>
    </row>
    <row r="8" spans="2:17" x14ac:dyDescent="0.3">
      <c r="B8" s="153" t="s">
        <v>21</v>
      </c>
      <c r="C8" s="154">
        <f t="shared" si="1"/>
        <v>6000</v>
      </c>
      <c r="D8" s="154">
        <f t="shared" si="0"/>
        <v>6400</v>
      </c>
      <c r="E8" s="155">
        <f t="shared" si="0"/>
        <v>6800</v>
      </c>
      <c r="F8" s="156">
        <f t="shared" si="0"/>
        <v>7300</v>
      </c>
      <c r="G8" s="154">
        <f t="shared" si="0"/>
        <v>8200</v>
      </c>
      <c r="H8" s="154">
        <f t="shared" si="0"/>
        <v>8400</v>
      </c>
      <c r="K8" s="153" t="s">
        <v>21</v>
      </c>
      <c r="L8" s="154">
        <v>5900.31</v>
      </c>
      <c r="M8" s="154">
        <v>6346.2</v>
      </c>
      <c r="N8" s="154">
        <v>6712.1</v>
      </c>
      <c r="O8" s="154">
        <v>7265.37</v>
      </c>
      <c r="P8" s="154">
        <v>8113.11</v>
      </c>
      <c r="Q8" s="154">
        <v>8356.51</v>
      </c>
    </row>
    <row r="9" spans="2:17" x14ac:dyDescent="0.3">
      <c r="B9" s="153" t="s">
        <v>22</v>
      </c>
      <c r="C9" s="154">
        <f t="shared" si="1"/>
        <v>5600</v>
      </c>
      <c r="D9" s="154">
        <f t="shared" si="0"/>
        <v>6000</v>
      </c>
      <c r="E9" s="155">
        <f t="shared" si="0"/>
        <v>6300</v>
      </c>
      <c r="F9" s="156">
        <f t="shared" si="0"/>
        <v>6900</v>
      </c>
      <c r="G9" s="154">
        <f t="shared" si="0"/>
        <v>7700</v>
      </c>
      <c r="H9" s="154">
        <f t="shared" si="0"/>
        <v>8000</v>
      </c>
      <c r="K9" s="153" t="s">
        <v>22</v>
      </c>
      <c r="L9" s="154">
        <v>5501.7</v>
      </c>
      <c r="M9" s="154">
        <v>5921.63</v>
      </c>
      <c r="N9" s="154">
        <v>6237.5</v>
      </c>
      <c r="O9" s="154">
        <v>6851.18</v>
      </c>
      <c r="P9" s="154">
        <v>7699.49</v>
      </c>
      <c r="Q9" s="154">
        <v>7930.48</v>
      </c>
    </row>
    <row r="10" spans="2:17" x14ac:dyDescent="0.3">
      <c r="B10" s="153" t="s">
        <v>23</v>
      </c>
      <c r="C10" s="154">
        <f t="shared" si="1"/>
        <v>5000</v>
      </c>
      <c r="D10" s="154">
        <f t="shared" si="0"/>
        <v>5400</v>
      </c>
      <c r="E10" s="155">
        <f t="shared" si="0"/>
        <v>6100</v>
      </c>
      <c r="F10" s="156">
        <f t="shared" si="0"/>
        <v>6700</v>
      </c>
      <c r="G10" s="154">
        <f t="shared" si="0"/>
        <v>7600</v>
      </c>
      <c r="H10" s="154">
        <f t="shared" si="0"/>
        <v>7800</v>
      </c>
      <c r="K10" s="153" t="s">
        <v>23</v>
      </c>
      <c r="L10" s="154">
        <v>4958.51</v>
      </c>
      <c r="M10" s="154">
        <v>5307.95</v>
      </c>
      <c r="N10" s="154">
        <v>6047.98</v>
      </c>
      <c r="O10" s="154">
        <v>6697.77</v>
      </c>
      <c r="P10" s="154">
        <v>7537.06</v>
      </c>
      <c r="Q10" s="154">
        <v>7763.16</v>
      </c>
    </row>
    <row r="11" spans="2:17" x14ac:dyDescent="0.3">
      <c r="B11" s="153" t="s">
        <v>24</v>
      </c>
      <c r="C11" s="154">
        <f t="shared" si="1"/>
        <v>5000</v>
      </c>
      <c r="D11" s="154">
        <f t="shared" si="0"/>
        <v>5300</v>
      </c>
      <c r="E11" s="155">
        <f t="shared" si="0"/>
        <v>5700</v>
      </c>
      <c r="F11" s="156">
        <f t="shared" si="0"/>
        <v>6200</v>
      </c>
      <c r="G11" s="154">
        <f t="shared" si="0"/>
        <v>7100</v>
      </c>
      <c r="H11" s="154">
        <f t="shared" si="0"/>
        <v>7300</v>
      </c>
      <c r="K11" s="153" t="s">
        <v>24</v>
      </c>
      <c r="L11" s="154">
        <v>4905.29</v>
      </c>
      <c r="M11" s="154">
        <v>5235.3100000000004</v>
      </c>
      <c r="N11" s="154">
        <v>5611.2</v>
      </c>
      <c r="O11" s="154">
        <v>6183.26</v>
      </c>
      <c r="P11" s="154">
        <v>7013.66</v>
      </c>
      <c r="Q11" s="154">
        <v>7224.07</v>
      </c>
    </row>
    <row r="12" spans="2:17" x14ac:dyDescent="0.3">
      <c r="B12" s="153" t="s">
        <v>25</v>
      </c>
      <c r="C12" s="154">
        <f t="shared" si="1"/>
        <v>4800</v>
      </c>
      <c r="D12" s="154">
        <f t="shared" si="0"/>
        <v>5100</v>
      </c>
      <c r="E12" s="155">
        <f t="shared" si="0"/>
        <v>5500</v>
      </c>
      <c r="F12" s="156">
        <f t="shared" si="0"/>
        <v>5900</v>
      </c>
      <c r="G12" s="154">
        <f t="shared" si="0"/>
        <v>6600</v>
      </c>
      <c r="H12" s="154">
        <f t="shared" si="0"/>
        <v>6800</v>
      </c>
      <c r="K12" s="153" t="s">
        <v>25</v>
      </c>
      <c r="L12" s="154">
        <v>4732.03</v>
      </c>
      <c r="M12" s="154">
        <v>5055.88</v>
      </c>
      <c r="N12" s="154">
        <v>5426.68</v>
      </c>
      <c r="O12" s="154">
        <v>5804.95</v>
      </c>
      <c r="P12" s="154">
        <v>6524.67</v>
      </c>
      <c r="Q12" s="154">
        <v>6720.41</v>
      </c>
    </row>
    <row r="13" spans="2:17" x14ac:dyDescent="0.3">
      <c r="B13" s="153" t="s">
        <v>26</v>
      </c>
      <c r="C13" s="154">
        <f t="shared" si="1"/>
        <v>4300</v>
      </c>
      <c r="D13" s="154">
        <f t="shared" si="0"/>
        <v>4600</v>
      </c>
      <c r="E13" s="155">
        <f t="shared" si="0"/>
        <v>4800</v>
      </c>
      <c r="F13" s="156">
        <f t="shared" si="0"/>
        <v>5300</v>
      </c>
      <c r="G13" s="154">
        <f t="shared" si="0"/>
        <v>5800</v>
      </c>
      <c r="H13" s="154">
        <f t="shared" si="0"/>
        <v>6000</v>
      </c>
      <c r="K13" s="153" t="s">
        <v>26</v>
      </c>
      <c r="L13" s="154">
        <v>4212.2700000000004</v>
      </c>
      <c r="M13" s="154">
        <v>4524.49</v>
      </c>
      <c r="N13" s="154">
        <v>4727.8900000000003</v>
      </c>
      <c r="O13" s="154">
        <v>5289.95</v>
      </c>
      <c r="P13" s="154">
        <v>5768.06</v>
      </c>
      <c r="Q13" s="154">
        <v>5941.12</v>
      </c>
    </row>
    <row r="14" spans="2:17" x14ac:dyDescent="0.3">
      <c r="B14" s="153" t="s">
        <v>27</v>
      </c>
      <c r="C14" s="154">
        <f t="shared" si="1"/>
        <v>4300</v>
      </c>
      <c r="D14" s="154">
        <f t="shared" si="0"/>
        <v>4600</v>
      </c>
      <c r="E14" s="155">
        <f t="shared" si="0"/>
        <v>4600</v>
      </c>
      <c r="F14" s="156">
        <f t="shared" si="0"/>
        <v>4800</v>
      </c>
      <c r="G14" s="154">
        <f t="shared" si="0"/>
        <v>5300</v>
      </c>
      <c r="H14" s="154">
        <f t="shared" si="0"/>
        <v>5500</v>
      </c>
      <c r="K14" s="153" t="s">
        <v>27</v>
      </c>
      <c r="L14" s="154">
        <v>4212.2700000000004</v>
      </c>
      <c r="M14" s="154">
        <v>4524.49</v>
      </c>
      <c r="N14" s="154">
        <v>4592.3</v>
      </c>
      <c r="O14" s="154">
        <v>4727.8900000000003</v>
      </c>
      <c r="P14" s="154">
        <v>5289.95</v>
      </c>
      <c r="Q14" s="154">
        <v>5446.93</v>
      </c>
    </row>
    <row r="15" spans="2:17" x14ac:dyDescent="0.3">
      <c r="B15" s="153" t="s">
        <v>28</v>
      </c>
      <c r="C15" s="154">
        <f t="shared" si="1"/>
        <v>4000</v>
      </c>
      <c r="D15" s="154">
        <f t="shared" si="0"/>
        <v>4400</v>
      </c>
      <c r="E15" s="155">
        <f t="shared" si="0"/>
        <v>4500</v>
      </c>
      <c r="F15" s="156">
        <f t="shared" si="0"/>
        <v>4700</v>
      </c>
      <c r="G15" s="154">
        <f t="shared" si="0"/>
        <v>4900</v>
      </c>
      <c r="H15" s="154">
        <f t="shared" si="0"/>
        <v>5000</v>
      </c>
      <c r="K15" s="153" t="s">
        <v>28</v>
      </c>
      <c r="L15" s="154">
        <v>3999.75</v>
      </c>
      <c r="M15" s="154">
        <v>4307.92</v>
      </c>
      <c r="N15" s="154">
        <v>4479.21</v>
      </c>
      <c r="O15" s="154">
        <v>4642</v>
      </c>
      <c r="P15" s="154">
        <v>4821.8900000000003</v>
      </c>
      <c r="Q15" s="154">
        <v>4933.25</v>
      </c>
    </row>
    <row r="16" spans="2:17" x14ac:dyDescent="0.3">
      <c r="B16" s="153" t="s">
        <v>29</v>
      </c>
      <c r="C16" s="154">
        <f t="shared" si="1"/>
        <v>3800</v>
      </c>
      <c r="D16" s="154">
        <f t="shared" si="0"/>
        <v>4100</v>
      </c>
      <c r="E16" s="155">
        <f t="shared" si="0"/>
        <v>4300</v>
      </c>
      <c r="F16" s="156">
        <f t="shared" si="0"/>
        <v>4500</v>
      </c>
      <c r="G16" s="154">
        <f t="shared" si="0"/>
        <v>4600</v>
      </c>
      <c r="H16" s="154">
        <f t="shared" si="0"/>
        <v>4800</v>
      </c>
      <c r="K16" s="153" t="s">
        <v>29</v>
      </c>
      <c r="L16" s="154">
        <v>3763.4</v>
      </c>
      <c r="M16" s="154">
        <v>4064.35</v>
      </c>
      <c r="N16" s="154">
        <v>4290.7700000000004</v>
      </c>
      <c r="O16" s="154">
        <v>4462.09</v>
      </c>
      <c r="P16" s="154">
        <v>4599.17</v>
      </c>
      <c r="Q16" s="154">
        <v>4719.07</v>
      </c>
    </row>
    <row r="17" spans="2:17" x14ac:dyDescent="0.3">
      <c r="B17" s="153" t="s">
        <v>30</v>
      </c>
      <c r="C17" s="154">
        <f t="shared" si="1"/>
        <v>3800</v>
      </c>
      <c r="D17" s="154">
        <f t="shared" si="0"/>
        <v>4000</v>
      </c>
      <c r="E17" s="155">
        <f t="shared" si="0"/>
        <v>4200</v>
      </c>
      <c r="F17" s="156">
        <f t="shared" si="0"/>
        <v>4400</v>
      </c>
      <c r="G17" s="154">
        <f t="shared" si="0"/>
        <v>4500</v>
      </c>
      <c r="H17" s="154">
        <f t="shared" si="0"/>
        <v>4600</v>
      </c>
      <c r="K17" s="153" t="s">
        <v>30</v>
      </c>
      <c r="L17" s="154">
        <v>3700.02</v>
      </c>
      <c r="M17" s="154">
        <v>3997.9</v>
      </c>
      <c r="N17" s="154">
        <v>4164.04</v>
      </c>
      <c r="O17" s="154">
        <v>4333.62</v>
      </c>
      <c r="P17" s="154">
        <v>4444.95</v>
      </c>
      <c r="Q17" s="154">
        <v>4564.88</v>
      </c>
    </row>
    <row r="18" spans="2:17" x14ac:dyDescent="0.3">
      <c r="B18" s="157" t="s">
        <v>102</v>
      </c>
      <c r="C18" s="154">
        <f t="shared" si="1"/>
        <v>3600</v>
      </c>
      <c r="D18" s="154">
        <f t="shared" si="0"/>
        <v>3900</v>
      </c>
      <c r="E18" s="155">
        <f t="shared" si="0"/>
        <v>4100</v>
      </c>
      <c r="F18" s="156">
        <f t="shared" si="0"/>
        <v>4200</v>
      </c>
      <c r="G18" s="154">
        <f t="shared" si="0"/>
        <v>4300</v>
      </c>
      <c r="H18" s="154">
        <f t="shared" si="0"/>
        <v>4400</v>
      </c>
      <c r="K18" s="157" t="s">
        <v>102</v>
      </c>
      <c r="L18" s="154">
        <v>3555.14</v>
      </c>
      <c r="M18" s="154">
        <v>3848.37</v>
      </c>
      <c r="N18" s="154">
        <v>4014.52</v>
      </c>
      <c r="O18" s="154">
        <v>4172.3500000000004</v>
      </c>
      <c r="P18" s="154">
        <v>4299.34</v>
      </c>
      <c r="Q18" s="154">
        <v>4385</v>
      </c>
    </row>
    <row r="19" spans="2:17" x14ac:dyDescent="0.3">
      <c r="B19" s="157" t="s">
        <v>103</v>
      </c>
      <c r="C19" s="154">
        <f t="shared" si="1"/>
        <v>3400</v>
      </c>
      <c r="D19" s="154">
        <f t="shared" si="0"/>
        <v>3700</v>
      </c>
      <c r="E19" s="155">
        <f t="shared" si="0"/>
        <v>3900</v>
      </c>
      <c r="F19" s="156">
        <f t="shared" si="0"/>
        <v>4100</v>
      </c>
      <c r="G19" s="154">
        <f t="shared" si="0"/>
        <v>4200</v>
      </c>
      <c r="H19" s="154">
        <f t="shared" si="0"/>
        <v>4300</v>
      </c>
      <c r="K19" s="157" t="s">
        <v>103</v>
      </c>
      <c r="L19" s="154">
        <v>3392.77</v>
      </c>
      <c r="M19" s="154">
        <v>3688.52</v>
      </c>
      <c r="N19" s="154">
        <v>3896.07</v>
      </c>
      <c r="O19" s="154">
        <v>4012.3</v>
      </c>
      <c r="P19" s="154">
        <v>4128.55</v>
      </c>
      <c r="Q19" s="154">
        <v>4203.26</v>
      </c>
    </row>
    <row r="20" spans="2:17" x14ac:dyDescent="0.3">
      <c r="B20" s="157" t="s">
        <v>104</v>
      </c>
      <c r="C20" s="154">
        <f t="shared" si="1"/>
        <v>3400</v>
      </c>
      <c r="D20" s="154">
        <f t="shared" si="0"/>
        <v>3700</v>
      </c>
      <c r="E20" s="155">
        <f t="shared" si="0"/>
        <v>3800</v>
      </c>
      <c r="F20" s="156">
        <f t="shared" si="0"/>
        <v>3900</v>
      </c>
      <c r="G20" s="154">
        <f t="shared" si="0"/>
        <v>4000</v>
      </c>
      <c r="H20" s="154">
        <f t="shared" si="0"/>
        <v>4100</v>
      </c>
      <c r="K20" s="157" t="s">
        <v>104</v>
      </c>
      <c r="L20" s="154">
        <v>3349.48</v>
      </c>
      <c r="M20" s="154">
        <v>3638.69</v>
      </c>
      <c r="N20" s="154">
        <v>3721.72</v>
      </c>
      <c r="O20" s="154">
        <v>3854.55</v>
      </c>
      <c r="P20" s="154">
        <v>3962.49</v>
      </c>
      <c r="Q20" s="154">
        <v>4053.81</v>
      </c>
    </row>
    <row r="21" spans="2:17" x14ac:dyDescent="0.3">
      <c r="B21" s="157" t="s">
        <v>105</v>
      </c>
      <c r="C21" s="154">
        <f t="shared" si="1"/>
        <v>3200</v>
      </c>
      <c r="D21" s="154">
        <f t="shared" ref="D21" si="2">ROUNDUP(M21,-2)</f>
        <v>3400</v>
      </c>
      <c r="E21" s="155">
        <f t="shared" ref="E21" si="3">ROUNDUP(N21,-2)</f>
        <v>3500</v>
      </c>
      <c r="F21" s="156">
        <f t="shared" ref="F21" si="4">ROUNDUP(O21,-2)</f>
        <v>3600</v>
      </c>
      <c r="G21" s="154">
        <f t="shared" ref="G21" si="5">ROUNDUP(P21,-2)</f>
        <v>3800</v>
      </c>
      <c r="H21" s="154">
        <f t="shared" ref="H21" si="6">ROUNDUP(Q21,-2)</f>
        <v>4000</v>
      </c>
      <c r="K21" s="157" t="s">
        <v>105</v>
      </c>
      <c r="L21" s="154">
        <v>3124.33</v>
      </c>
      <c r="M21" s="154">
        <v>3397.9</v>
      </c>
      <c r="N21" s="154">
        <v>3480.95</v>
      </c>
      <c r="O21" s="154">
        <v>3563.96</v>
      </c>
      <c r="P21" s="154">
        <v>3754.91</v>
      </c>
      <c r="Q21" s="154">
        <v>3954.2</v>
      </c>
    </row>
    <row r="22" spans="2:17" x14ac:dyDescent="0.3">
      <c r="B22" s="157" t="s">
        <v>106</v>
      </c>
      <c r="C22" s="154">
        <f t="shared" ref="C22:H22" si="7">ROUNDUP(L22,-2)</f>
        <v>0</v>
      </c>
      <c r="D22" s="154">
        <f t="shared" si="7"/>
        <v>2900</v>
      </c>
      <c r="E22" s="155">
        <f t="shared" si="7"/>
        <v>2900</v>
      </c>
      <c r="F22" s="156">
        <f t="shared" si="7"/>
        <v>3000</v>
      </c>
      <c r="G22" s="154">
        <f t="shared" si="7"/>
        <v>3000</v>
      </c>
      <c r="H22" s="154">
        <f t="shared" si="7"/>
        <v>3200</v>
      </c>
      <c r="K22" s="157" t="s">
        <v>106</v>
      </c>
      <c r="L22" s="154">
        <v>0</v>
      </c>
      <c r="M22" s="154">
        <v>2841.65</v>
      </c>
      <c r="N22" s="154">
        <v>2883.13</v>
      </c>
      <c r="O22" s="154">
        <v>2932.95</v>
      </c>
      <c r="P22" s="154">
        <v>2982.78</v>
      </c>
      <c r="Q22" s="154">
        <v>3107.32</v>
      </c>
    </row>
    <row r="26" spans="2:17" ht="27.6" x14ac:dyDescent="0.3">
      <c r="B26" s="150" t="s">
        <v>31</v>
      </c>
      <c r="F26" s="158" t="s">
        <v>38</v>
      </c>
    </row>
    <row r="27" spans="2:17" x14ac:dyDescent="0.3">
      <c r="B27" s="153" t="s">
        <v>118</v>
      </c>
      <c r="C27" s="154">
        <f t="shared" ref="C27:C43" si="8">ROUNDUP(L5,-2)</f>
        <v>6500</v>
      </c>
      <c r="F27" s="159" t="s">
        <v>35</v>
      </c>
      <c r="H27" s="159" t="s">
        <v>35</v>
      </c>
      <c r="I27" s="160" t="s">
        <v>77</v>
      </c>
    </row>
    <row r="28" spans="2:17" ht="41.4" x14ac:dyDescent="0.3">
      <c r="B28" s="153" t="s">
        <v>119</v>
      </c>
      <c r="C28" s="154">
        <f t="shared" si="8"/>
        <v>8500</v>
      </c>
      <c r="F28" s="161" t="s">
        <v>45</v>
      </c>
      <c r="H28" s="162" t="s">
        <v>45</v>
      </c>
      <c r="I28" s="154">
        <v>5301</v>
      </c>
    </row>
    <row r="29" spans="2:17" x14ac:dyDescent="0.3">
      <c r="B29" s="153" t="s">
        <v>120</v>
      </c>
      <c r="C29" s="154">
        <f t="shared" si="8"/>
        <v>6600</v>
      </c>
      <c r="F29" s="162" t="s">
        <v>61</v>
      </c>
      <c r="H29" s="162" t="s">
        <v>61</v>
      </c>
      <c r="I29" s="154">
        <v>6676</v>
      </c>
    </row>
    <row r="30" spans="2:17" x14ac:dyDescent="0.3">
      <c r="B30" s="153" t="s">
        <v>121</v>
      </c>
      <c r="C30" s="154">
        <f t="shared" si="8"/>
        <v>6000</v>
      </c>
      <c r="F30" s="162" t="s">
        <v>86</v>
      </c>
      <c r="H30" s="162" t="s">
        <v>86</v>
      </c>
      <c r="I30" s="154">
        <v>7579</v>
      </c>
    </row>
    <row r="31" spans="2:17" x14ac:dyDescent="0.3">
      <c r="B31" s="153" t="s">
        <v>122</v>
      </c>
      <c r="C31" s="154">
        <f t="shared" si="8"/>
        <v>5600</v>
      </c>
      <c r="F31" s="162" t="s">
        <v>46</v>
      </c>
      <c r="H31" s="162" t="s">
        <v>46</v>
      </c>
      <c r="I31" s="154">
        <v>4912</v>
      </c>
    </row>
    <row r="32" spans="2:17" x14ac:dyDescent="0.3">
      <c r="B32" s="153" t="s">
        <v>123</v>
      </c>
      <c r="C32" s="154">
        <f t="shared" si="8"/>
        <v>5000</v>
      </c>
      <c r="F32" s="162" t="s">
        <v>62</v>
      </c>
      <c r="H32" s="162" t="s">
        <v>62</v>
      </c>
      <c r="I32" s="154">
        <v>6098</v>
      </c>
    </row>
    <row r="33" spans="2:12" x14ac:dyDescent="0.3">
      <c r="B33" s="153" t="s">
        <v>124</v>
      </c>
      <c r="C33" s="154">
        <f t="shared" si="8"/>
        <v>5000</v>
      </c>
      <c r="F33" s="162" t="s">
        <v>87</v>
      </c>
      <c r="H33" s="162" t="s">
        <v>87</v>
      </c>
      <c r="I33" s="154">
        <v>7467</v>
      </c>
    </row>
    <row r="34" spans="2:12" x14ac:dyDescent="0.3">
      <c r="B34" s="153" t="s">
        <v>125</v>
      </c>
      <c r="C34" s="154">
        <f t="shared" si="8"/>
        <v>4800</v>
      </c>
      <c r="F34" s="162" t="s">
        <v>47</v>
      </c>
      <c r="H34" s="162" t="s">
        <v>47</v>
      </c>
      <c r="I34" s="154">
        <v>4723</v>
      </c>
    </row>
    <row r="35" spans="2:12" x14ac:dyDescent="0.3">
      <c r="B35" s="153" t="s">
        <v>126</v>
      </c>
      <c r="C35" s="154">
        <f t="shared" si="8"/>
        <v>4300</v>
      </c>
      <c r="F35" s="162" t="s">
        <v>63</v>
      </c>
      <c r="H35" s="162" t="s">
        <v>63</v>
      </c>
      <c r="I35" s="154">
        <v>6244</v>
      </c>
    </row>
    <row r="36" spans="2:12" x14ac:dyDescent="0.3">
      <c r="B36" s="153" t="s">
        <v>127</v>
      </c>
      <c r="C36" s="154">
        <f t="shared" si="8"/>
        <v>4300</v>
      </c>
      <c r="F36" s="162" t="s">
        <v>88</v>
      </c>
      <c r="H36" s="162" t="s">
        <v>88</v>
      </c>
      <c r="I36" s="154">
        <v>7161</v>
      </c>
    </row>
    <row r="37" spans="2:12" x14ac:dyDescent="0.3">
      <c r="B37" s="153" t="s">
        <v>128</v>
      </c>
      <c r="C37" s="154">
        <f t="shared" si="8"/>
        <v>4000</v>
      </c>
      <c r="F37" s="162" t="s">
        <v>48</v>
      </c>
      <c r="H37" s="162" t="s">
        <v>48</v>
      </c>
      <c r="I37" s="154">
        <v>4791</v>
      </c>
    </row>
    <row r="38" spans="2:12" x14ac:dyDescent="0.3">
      <c r="B38" s="153" t="s">
        <v>129</v>
      </c>
      <c r="C38" s="154">
        <f t="shared" si="8"/>
        <v>3800</v>
      </c>
      <c r="F38" s="162" t="s">
        <v>64</v>
      </c>
      <c r="H38" s="162" t="s">
        <v>64</v>
      </c>
      <c r="I38" s="154">
        <v>5452</v>
      </c>
      <c r="L38" s="163"/>
    </row>
    <row r="39" spans="2:12" x14ac:dyDescent="0.3">
      <c r="B39" s="153" t="s">
        <v>130</v>
      </c>
      <c r="C39" s="154">
        <f t="shared" si="8"/>
        <v>3800</v>
      </c>
      <c r="F39" s="162" t="s">
        <v>89</v>
      </c>
      <c r="H39" s="162" t="s">
        <v>89</v>
      </c>
      <c r="I39" s="154">
        <v>6590</v>
      </c>
    </row>
    <row r="40" spans="2:12" x14ac:dyDescent="0.3">
      <c r="B40" s="157" t="s">
        <v>131</v>
      </c>
      <c r="C40" s="154">
        <f t="shared" si="8"/>
        <v>3600</v>
      </c>
      <c r="F40" s="162" t="s">
        <v>49</v>
      </c>
      <c r="H40" s="162" t="s">
        <v>49</v>
      </c>
      <c r="I40" s="154">
        <v>4713</v>
      </c>
    </row>
    <row r="41" spans="2:12" x14ac:dyDescent="0.3">
      <c r="B41" s="157" t="s">
        <v>132</v>
      </c>
      <c r="C41" s="154">
        <f t="shared" si="8"/>
        <v>3400</v>
      </c>
      <c r="F41" s="162" t="s">
        <v>65</v>
      </c>
      <c r="H41" s="162" t="s">
        <v>65</v>
      </c>
      <c r="I41" s="154">
        <v>5365</v>
      </c>
    </row>
    <row r="42" spans="2:12" x14ac:dyDescent="0.3">
      <c r="B42" s="157" t="s">
        <v>133</v>
      </c>
      <c r="C42" s="154">
        <f t="shared" si="8"/>
        <v>3400</v>
      </c>
      <c r="F42" s="162" t="s">
        <v>90</v>
      </c>
      <c r="H42" s="162" t="s">
        <v>90</v>
      </c>
      <c r="I42" s="154">
        <v>6487</v>
      </c>
    </row>
    <row r="43" spans="2:12" x14ac:dyDescent="0.3">
      <c r="B43" s="157" t="s">
        <v>134</v>
      </c>
      <c r="C43" s="154">
        <f t="shared" si="8"/>
        <v>3200</v>
      </c>
      <c r="F43" s="162" t="s">
        <v>50</v>
      </c>
      <c r="H43" s="162" t="s">
        <v>50</v>
      </c>
      <c r="I43" s="154">
        <v>4749</v>
      </c>
    </row>
    <row r="44" spans="2:12" x14ac:dyDescent="0.3">
      <c r="B44" s="157" t="s">
        <v>135</v>
      </c>
      <c r="C44" s="154">
        <f>ROUNDUP(L22,-2)</f>
        <v>0</v>
      </c>
      <c r="F44" s="162" t="s">
        <v>66</v>
      </c>
      <c r="H44" s="162" t="s">
        <v>66</v>
      </c>
      <c r="I44" s="154">
        <v>5403</v>
      </c>
    </row>
    <row r="45" spans="2:12" x14ac:dyDescent="0.3">
      <c r="B45" s="153" t="s">
        <v>136</v>
      </c>
      <c r="C45" s="154">
        <f t="shared" ref="C45:C61" si="9">ROUNDUP(M5,-2)</f>
        <v>6800</v>
      </c>
      <c r="F45" s="162" t="s">
        <v>91</v>
      </c>
      <c r="H45" s="162" t="s">
        <v>91</v>
      </c>
      <c r="I45" s="154">
        <v>6528</v>
      </c>
    </row>
    <row r="46" spans="2:12" x14ac:dyDescent="0.3">
      <c r="B46" s="153" t="s">
        <v>137</v>
      </c>
      <c r="C46" s="154">
        <f t="shared" si="9"/>
        <v>9200</v>
      </c>
      <c r="F46" s="162" t="s">
        <v>51</v>
      </c>
      <c r="H46" s="162" t="s">
        <v>51</v>
      </c>
      <c r="I46" s="154">
        <v>4785</v>
      </c>
    </row>
    <row r="47" spans="2:12" x14ac:dyDescent="0.3">
      <c r="B47" s="153" t="s">
        <v>138</v>
      </c>
      <c r="C47" s="154">
        <f t="shared" si="9"/>
        <v>7100</v>
      </c>
      <c r="F47" s="162" t="s">
        <v>67</v>
      </c>
      <c r="H47" s="162" t="s">
        <v>67</v>
      </c>
      <c r="I47" s="154">
        <v>6007</v>
      </c>
    </row>
    <row r="48" spans="2:12" x14ac:dyDescent="0.3">
      <c r="B48" s="153" t="s">
        <v>139</v>
      </c>
      <c r="C48" s="154">
        <f t="shared" si="9"/>
        <v>6400</v>
      </c>
      <c r="F48" s="162" t="s">
        <v>92</v>
      </c>
      <c r="H48" s="162" t="s">
        <v>92</v>
      </c>
      <c r="I48" s="154">
        <v>6835</v>
      </c>
    </row>
    <row r="49" spans="2:9" x14ac:dyDescent="0.3">
      <c r="B49" s="153" t="s">
        <v>140</v>
      </c>
      <c r="C49" s="154">
        <f t="shared" si="9"/>
        <v>6000</v>
      </c>
      <c r="F49" s="162" t="s">
        <v>52</v>
      </c>
      <c r="H49" s="162" t="s">
        <v>52</v>
      </c>
      <c r="I49" s="154">
        <v>4639</v>
      </c>
    </row>
    <row r="50" spans="2:9" x14ac:dyDescent="0.3">
      <c r="B50" s="153" t="s">
        <v>141</v>
      </c>
      <c r="C50" s="154">
        <f t="shared" si="9"/>
        <v>5400</v>
      </c>
      <c r="F50" s="162" t="s">
        <v>68</v>
      </c>
      <c r="H50" s="162" t="s">
        <v>68</v>
      </c>
      <c r="I50" s="154">
        <v>6014</v>
      </c>
    </row>
    <row r="51" spans="2:9" x14ac:dyDescent="0.3">
      <c r="B51" s="153" t="s">
        <v>142</v>
      </c>
      <c r="C51" s="154">
        <f t="shared" si="9"/>
        <v>5300</v>
      </c>
      <c r="F51" s="162" t="s">
        <v>93</v>
      </c>
      <c r="H51" s="162" t="s">
        <v>93</v>
      </c>
      <c r="I51" s="154">
        <v>7010</v>
      </c>
    </row>
    <row r="52" spans="2:9" x14ac:dyDescent="0.3">
      <c r="B52" s="153" t="s">
        <v>143</v>
      </c>
      <c r="C52" s="154">
        <f t="shared" si="9"/>
        <v>5100</v>
      </c>
      <c r="F52" s="162" t="s">
        <v>53</v>
      </c>
      <c r="H52" s="162" t="s">
        <v>53</v>
      </c>
      <c r="I52" s="154">
        <v>4763</v>
      </c>
    </row>
    <row r="53" spans="2:9" x14ac:dyDescent="0.3">
      <c r="B53" s="153" t="s">
        <v>144</v>
      </c>
      <c r="C53" s="154">
        <f t="shared" si="9"/>
        <v>4600</v>
      </c>
      <c r="F53" s="162" t="s">
        <v>69</v>
      </c>
      <c r="H53" s="162" t="s">
        <v>69</v>
      </c>
      <c r="I53" s="154">
        <v>6181</v>
      </c>
    </row>
    <row r="54" spans="2:9" x14ac:dyDescent="0.3">
      <c r="B54" s="153" t="s">
        <v>145</v>
      </c>
      <c r="C54" s="154">
        <f t="shared" si="9"/>
        <v>4600</v>
      </c>
      <c r="F54" s="162" t="s">
        <v>94</v>
      </c>
      <c r="H54" s="162" t="s">
        <v>94</v>
      </c>
      <c r="I54" s="154">
        <v>6725</v>
      </c>
    </row>
    <row r="55" spans="2:9" x14ac:dyDescent="0.3">
      <c r="B55" s="153" t="s">
        <v>146</v>
      </c>
      <c r="C55" s="154">
        <f t="shared" si="9"/>
        <v>4400</v>
      </c>
      <c r="F55" s="162" t="s">
        <v>54</v>
      </c>
      <c r="H55" s="162" t="s">
        <v>54</v>
      </c>
      <c r="I55" s="154">
        <v>4793</v>
      </c>
    </row>
    <row r="56" spans="2:9" x14ac:dyDescent="0.3">
      <c r="B56" s="153" t="s">
        <v>147</v>
      </c>
      <c r="C56" s="154">
        <f t="shared" si="9"/>
        <v>4100</v>
      </c>
      <c r="F56" s="162" t="s">
        <v>70</v>
      </c>
      <c r="H56" s="162" t="s">
        <v>70</v>
      </c>
      <c r="I56" s="154">
        <v>6308</v>
      </c>
    </row>
    <row r="57" spans="2:9" x14ac:dyDescent="0.3">
      <c r="B57" s="153" t="s">
        <v>148</v>
      </c>
      <c r="C57" s="154">
        <f t="shared" si="9"/>
        <v>4000</v>
      </c>
      <c r="F57" s="162" t="s">
        <v>95</v>
      </c>
      <c r="H57" s="162" t="s">
        <v>95</v>
      </c>
      <c r="I57" s="154">
        <v>6968</v>
      </c>
    </row>
    <row r="58" spans="2:9" x14ac:dyDescent="0.3">
      <c r="B58" s="157" t="s">
        <v>149</v>
      </c>
      <c r="C58" s="154">
        <f t="shared" si="9"/>
        <v>3900</v>
      </c>
      <c r="F58" s="162" t="s">
        <v>55</v>
      </c>
      <c r="H58" s="162" t="s">
        <v>55</v>
      </c>
      <c r="I58" s="154">
        <v>4972</v>
      </c>
    </row>
    <row r="59" spans="2:9" x14ac:dyDescent="0.3">
      <c r="B59" s="157" t="s">
        <v>150</v>
      </c>
      <c r="C59" s="154">
        <f t="shared" si="9"/>
        <v>3700</v>
      </c>
      <c r="F59" s="162" t="s">
        <v>71</v>
      </c>
      <c r="H59" s="162" t="s">
        <v>71</v>
      </c>
      <c r="I59" s="154">
        <v>6054</v>
      </c>
    </row>
    <row r="60" spans="2:9" x14ac:dyDescent="0.3">
      <c r="B60" s="157" t="s">
        <v>151</v>
      </c>
      <c r="C60" s="154">
        <f t="shared" si="9"/>
        <v>3700</v>
      </c>
      <c r="F60" s="162" t="s">
        <v>96</v>
      </c>
      <c r="H60" s="162" t="s">
        <v>96</v>
      </c>
      <c r="I60" s="154">
        <v>6870</v>
      </c>
    </row>
    <row r="61" spans="2:9" x14ac:dyDescent="0.3">
      <c r="B61" s="157" t="s">
        <v>152</v>
      </c>
      <c r="C61" s="154">
        <f t="shared" si="9"/>
        <v>3400</v>
      </c>
      <c r="F61" s="162" t="s">
        <v>56</v>
      </c>
      <c r="H61" s="162" t="s">
        <v>56</v>
      </c>
      <c r="I61" s="154">
        <v>4613</v>
      </c>
    </row>
    <row r="62" spans="2:9" x14ac:dyDescent="0.3">
      <c r="B62" s="157" t="s">
        <v>153</v>
      </c>
      <c r="C62" s="154">
        <f>ROUNDUP(M22,-2)</f>
        <v>2900</v>
      </c>
      <c r="F62" s="162" t="s">
        <v>72</v>
      </c>
      <c r="H62" s="162" t="s">
        <v>72</v>
      </c>
      <c r="I62" s="154">
        <v>5913</v>
      </c>
    </row>
    <row r="63" spans="2:9" x14ac:dyDescent="0.3">
      <c r="B63" s="157" t="s">
        <v>154</v>
      </c>
      <c r="C63" s="155">
        <f t="shared" ref="C63:C79" si="10">ROUNDUP(N5,-2)</f>
        <v>7100</v>
      </c>
      <c r="F63" s="162" t="s">
        <v>97</v>
      </c>
      <c r="H63" s="162" t="s">
        <v>97</v>
      </c>
      <c r="I63" s="154">
        <v>7006</v>
      </c>
    </row>
    <row r="64" spans="2:9" x14ac:dyDescent="0.3">
      <c r="B64" s="157" t="s">
        <v>155</v>
      </c>
      <c r="C64" s="155">
        <f t="shared" si="10"/>
        <v>9900</v>
      </c>
      <c r="F64" s="162" t="s">
        <v>57</v>
      </c>
      <c r="H64" s="162" t="s">
        <v>57</v>
      </c>
      <c r="I64" s="154">
        <v>4876</v>
      </c>
    </row>
    <row r="65" spans="2:9" x14ac:dyDescent="0.3">
      <c r="B65" s="157" t="s">
        <v>156</v>
      </c>
      <c r="C65" s="155">
        <f t="shared" si="10"/>
        <v>7300</v>
      </c>
      <c r="F65" s="162" t="s">
        <v>73</v>
      </c>
      <c r="H65" s="162" t="s">
        <v>73</v>
      </c>
      <c r="I65" s="154">
        <v>5978</v>
      </c>
    </row>
    <row r="66" spans="2:9" x14ac:dyDescent="0.3">
      <c r="B66" s="157" t="s">
        <v>157</v>
      </c>
      <c r="C66" s="155">
        <f t="shared" si="10"/>
        <v>6800</v>
      </c>
      <c r="F66" s="162" t="s">
        <v>98</v>
      </c>
      <c r="H66" s="162" t="s">
        <v>98</v>
      </c>
      <c r="I66" s="154">
        <v>7572</v>
      </c>
    </row>
    <row r="67" spans="2:9" x14ac:dyDescent="0.3">
      <c r="B67" s="157" t="s">
        <v>158</v>
      </c>
      <c r="C67" s="155">
        <f t="shared" si="10"/>
        <v>6300</v>
      </c>
      <c r="F67" s="162" t="s">
        <v>58</v>
      </c>
      <c r="H67" s="162" t="s">
        <v>58</v>
      </c>
      <c r="I67" s="154">
        <v>4776</v>
      </c>
    </row>
    <row r="68" spans="2:9" x14ac:dyDescent="0.3">
      <c r="B68" s="157" t="s">
        <v>159</v>
      </c>
      <c r="C68" s="155">
        <f t="shared" si="10"/>
        <v>6100</v>
      </c>
      <c r="F68" s="162" t="s">
        <v>74</v>
      </c>
      <c r="H68" s="162" t="s">
        <v>74</v>
      </c>
      <c r="I68" s="154">
        <v>6284</v>
      </c>
    </row>
    <row r="69" spans="2:9" x14ac:dyDescent="0.3">
      <c r="B69" s="157" t="s">
        <v>160</v>
      </c>
      <c r="C69" s="155">
        <f t="shared" si="10"/>
        <v>5700</v>
      </c>
      <c r="F69" s="162" t="s">
        <v>99</v>
      </c>
      <c r="H69" s="162" t="s">
        <v>99</v>
      </c>
      <c r="I69" s="154">
        <v>6976</v>
      </c>
    </row>
    <row r="70" spans="2:9" x14ac:dyDescent="0.3">
      <c r="B70" s="157" t="s">
        <v>161</v>
      </c>
      <c r="C70" s="155">
        <f t="shared" si="10"/>
        <v>5500</v>
      </c>
      <c r="F70" s="162" t="s">
        <v>59</v>
      </c>
      <c r="H70" s="162" t="s">
        <v>59</v>
      </c>
      <c r="I70" s="154">
        <v>4703</v>
      </c>
    </row>
    <row r="71" spans="2:9" x14ac:dyDescent="0.3">
      <c r="B71" s="157" t="s">
        <v>162</v>
      </c>
      <c r="C71" s="155">
        <f t="shared" si="10"/>
        <v>4800</v>
      </c>
      <c r="F71" s="162" t="s">
        <v>75</v>
      </c>
      <c r="H71" s="162" t="s">
        <v>75</v>
      </c>
      <c r="I71" s="154">
        <v>6166</v>
      </c>
    </row>
    <row r="72" spans="2:9" x14ac:dyDescent="0.3">
      <c r="B72" s="157" t="s">
        <v>163</v>
      </c>
      <c r="C72" s="155">
        <f t="shared" si="10"/>
        <v>4600</v>
      </c>
      <c r="F72" s="162" t="s">
        <v>100</v>
      </c>
      <c r="H72" s="162" t="s">
        <v>100</v>
      </c>
      <c r="I72" s="154">
        <v>6982</v>
      </c>
    </row>
    <row r="73" spans="2:9" x14ac:dyDescent="0.3">
      <c r="B73" s="157" t="s">
        <v>164</v>
      </c>
      <c r="C73" s="155">
        <f t="shared" si="10"/>
        <v>4500</v>
      </c>
      <c r="F73" s="162" t="s">
        <v>60</v>
      </c>
      <c r="H73" s="162" t="s">
        <v>60</v>
      </c>
      <c r="I73" s="154">
        <v>4799</v>
      </c>
    </row>
    <row r="74" spans="2:9" x14ac:dyDescent="0.3">
      <c r="B74" s="157" t="s">
        <v>165</v>
      </c>
      <c r="C74" s="155">
        <f t="shared" si="10"/>
        <v>4300</v>
      </c>
      <c r="F74" s="162" t="s">
        <v>76</v>
      </c>
      <c r="H74" s="162" t="s">
        <v>76</v>
      </c>
      <c r="I74" s="154">
        <v>6162</v>
      </c>
    </row>
    <row r="75" spans="2:9" x14ac:dyDescent="0.3">
      <c r="B75" s="157" t="s">
        <v>166</v>
      </c>
      <c r="C75" s="155">
        <f t="shared" si="10"/>
        <v>4200</v>
      </c>
      <c r="F75" s="162" t="s">
        <v>101</v>
      </c>
      <c r="H75" s="162" t="s">
        <v>101</v>
      </c>
      <c r="I75" s="154">
        <v>6586</v>
      </c>
    </row>
    <row r="76" spans="2:9" x14ac:dyDescent="0.3">
      <c r="B76" s="157" t="s">
        <v>167</v>
      </c>
      <c r="C76" s="155">
        <f t="shared" si="10"/>
        <v>4100</v>
      </c>
    </row>
    <row r="77" spans="2:9" x14ac:dyDescent="0.3">
      <c r="B77" s="157" t="s">
        <v>168</v>
      </c>
      <c r="C77" s="155">
        <f t="shared" si="10"/>
        <v>3900</v>
      </c>
    </row>
    <row r="78" spans="2:9" x14ac:dyDescent="0.3">
      <c r="B78" s="157" t="s">
        <v>169</v>
      </c>
      <c r="C78" s="155">
        <f t="shared" si="10"/>
        <v>3800</v>
      </c>
    </row>
    <row r="79" spans="2:9" x14ac:dyDescent="0.3">
      <c r="B79" s="157" t="s">
        <v>170</v>
      </c>
      <c r="C79" s="155">
        <f t="shared" si="10"/>
        <v>3500</v>
      </c>
    </row>
    <row r="80" spans="2:9" x14ac:dyDescent="0.3">
      <c r="B80" s="157" t="s">
        <v>171</v>
      </c>
      <c r="C80" s="155">
        <f>ROUNDUP(N22,-2)</f>
        <v>2900</v>
      </c>
    </row>
    <row r="81" spans="2:3" x14ac:dyDescent="0.3">
      <c r="B81" s="153" t="s">
        <v>172</v>
      </c>
      <c r="C81" s="154">
        <f t="shared" ref="C81:C97" si="11">ROUNDUP(O5,-2)</f>
        <v>7500</v>
      </c>
    </row>
    <row r="82" spans="2:3" x14ac:dyDescent="0.3">
      <c r="B82" s="153" t="s">
        <v>173</v>
      </c>
      <c r="C82" s="154">
        <f t="shared" si="11"/>
        <v>10200</v>
      </c>
    </row>
    <row r="83" spans="2:3" x14ac:dyDescent="0.3">
      <c r="B83" s="153" t="s">
        <v>174</v>
      </c>
      <c r="C83" s="154">
        <f t="shared" si="11"/>
        <v>8200</v>
      </c>
    </row>
    <row r="84" spans="2:3" x14ac:dyDescent="0.3">
      <c r="B84" s="153" t="s">
        <v>175</v>
      </c>
      <c r="C84" s="154">
        <f t="shared" si="11"/>
        <v>7300</v>
      </c>
    </row>
    <row r="85" spans="2:3" x14ac:dyDescent="0.3">
      <c r="B85" s="153" t="s">
        <v>176</v>
      </c>
      <c r="C85" s="154">
        <f t="shared" si="11"/>
        <v>6900</v>
      </c>
    </row>
    <row r="86" spans="2:3" x14ac:dyDescent="0.3">
      <c r="B86" s="153" t="s">
        <v>177</v>
      </c>
      <c r="C86" s="154">
        <f t="shared" si="11"/>
        <v>6700</v>
      </c>
    </row>
    <row r="87" spans="2:3" x14ac:dyDescent="0.3">
      <c r="B87" s="153" t="s">
        <v>178</v>
      </c>
      <c r="C87" s="154">
        <f t="shared" si="11"/>
        <v>6200</v>
      </c>
    </row>
    <row r="88" spans="2:3" x14ac:dyDescent="0.3">
      <c r="B88" s="153" t="s">
        <v>179</v>
      </c>
      <c r="C88" s="154">
        <f t="shared" si="11"/>
        <v>5900</v>
      </c>
    </row>
    <row r="89" spans="2:3" x14ac:dyDescent="0.3">
      <c r="B89" s="153" t="s">
        <v>180</v>
      </c>
      <c r="C89" s="154">
        <f t="shared" si="11"/>
        <v>5300</v>
      </c>
    </row>
    <row r="90" spans="2:3" x14ac:dyDescent="0.3">
      <c r="B90" s="153" t="s">
        <v>181</v>
      </c>
      <c r="C90" s="154">
        <f t="shared" si="11"/>
        <v>4800</v>
      </c>
    </row>
    <row r="91" spans="2:3" x14ac:dyDescent="0.3">
      <c r="B91" s="153" t="s">
        <v>182</v>
      </c>
      <c r="C91" s="154">
        <f t="shared" si="11"/>
        <v>4700</v>
      </c>
    </row>
    <row r="92" spans="2:3" x14ac:dyDescent="0.3">
      <c r="B92" s="153" t="s">
        <v>183</v>
      </c>
      <c r="C92" s="154">
        <f t="shared" si="11"/>
        <v>4500</v>
      </c>
    </row>
    <row r="93" spans="2:3" x14ac:dyDescent="0.3">
      <c r="B93" s="153" t="s">
        <v>184</v>
      </c>
      <c r="C93" s="154">
        <f t="shared" si="11"/>
        <v>4400</v>
      </c>
    </row>
    <row r="94" spans="2:3" x14ac:dyDescent="0.3">
      <c r="B94" s="157" t="s">
        <v>185</v>
      </c>
      <c r="C94" s="154">
        <f t="shared" si="11"/>
        <v>4200</v>
      </c>
    </row>
    <row r="95" spans="2:3" x14ac:dyDescent="0.3">
      <c r="B95" s="157" t="s">
        <v>186</v>
      </c>
      <c r="C95" s="154">
        <f t="shared" si="11"/>
        <v>4100</v>
      </c>
    </row>
    <row r="96" spans="2:3" x14ac:dyDescent="0.3">
      <c r="B96" s="157" t="s">
        <v>187</v>
      </c>
      <c r="C96" s="154">
        <f t="shared" si="11"/>
        <v>3900</v>
      </c>
    </row>
    <row r="97" spans="2:3" x14ac:dyDescent="0.3">
      <c r="B97" s="157" t="s">
        <v>188</v>
      </c>
      <c r="C97" s="154">
        <f t="shared" si="11"/>
        <v>3600</v>
      </c>
    </row>
    <row r="98" spans="2:3" x14ac:dyDescent="0.3">
      <c r="B98" s="157" t="s">
        <v>189</v>
      </c>
      <c r="C98" s="154">
        <f>ROUNDUP(O22,-2)</f>
        <v>3000</v>
      </c>
    </row>
    <row r="99" spans="2:3" x14ac:dyDescent="0.3">
      <c r="B99" s="153" t="s">
        <v>190</v>
      </c>
      <c r="C99" s="154">
        <f t="shared" ref="C99:C115" si="12">ROUNDUP(P5,-2)</f>
        <v>8100</v>
      </c>
    </row>
    <row r="100" spans="2:3" x14ac:dyDescent="0.3">
      <c r="B100" s="153" t="s">
        <v>191</v>
      </c>
      <c r="C100" s="154">
        <f t="shared" si="12"/>
        <v>10400</v>
      </c>
    </row>
    <row r="101" spans="2:3" x14ac:dyDescent="0.3">
      <c r="B101" s="153" t="s">
        <v>192</v>
      </c>
      <c r="C101" s="154">
        <f t="shared" si="12"/>
        <v>8900</v>
      </c>
    </row>
    <row r="102" spans="2:3" x14ac:dyDescent="0.3">
      <c r="B102" s="153" t="s">
        <v>193</v>
      </c>
      <c r="C102" s="154">
        <f t="shared" si="12"/>
        <v>8200</v>
      </c>
    </row>
    <row r="103" spans="2:3" x14ac:dyDescent="0.3">
      <c r="B103" s="153" t="s">
        <v>194</v>
      </c>
      <c r="C103" s="154">
        <f t="shared" si="12"/>
        <v>7700</v>
      </c>
    </row>
    <row r="104" spans="2:3" x14ac:dyDescent="0.3">
      <c r="B104" s="153" t="s">
        <v>195</v>
      </c>
      <c r="C104" s="154">
        <f t="shared" si="12"/>
        <v>7600</v>
      </c>
    </row>
    <row r="105" spans="2:3" x14ac:dyDescent="0.3">
      <c r="B105" s="153" t="s">
        <v>196</v>
      </c>
      <c r="C105" s="154">
        <f t="shared" si="12"/>
        <v>7100</v>
      </c>
    </row>
    <row r="106" spans="2:3" x14ac:dyDescent="0.3">
      <c r="B106" s="153" t="s">
        <v>197</v>
      </c>
      <c r="C106" s="154">
        <f t="shared" si="12"/>
        <v>6600</v>
      </c>
    </row>
    <row r="107" spans="2:3" x14ac:dyDescent="0.3">
      <c r="B107" s="153" t="s">
        <v>198</v>
      </c>
      <c r="C107" s="154">
        <f t="shared" si="12"/>
        <v>5800</v>
      </c>
    </row>
    <row r="108" spans="2:3" x14ac:dyDescent="0.3">
      <c r="B108" s="153" t="s">
        <v>199</v>
      </c>
      <c r="C108" s="154">
        <f t="shared" si="12"/>
        <v>5300</v>
      </c>
    </row>
    <row r="109" spans="2:3" x14ac:dyDescent="0.3">
      <c r="B109" s="153" t="s">
        <v>200</v>
      </c>
      <c r="C109" s="154">
        <f t="shared" si="12"/>
        <v>4900</v>
      </c>
    </row>
    <row r="110" spans="2:3" x14ac:dyDescent="0.3">
      <c r="B110" s="153" t="s">
        <v>201</v>
      </c>
      <c r="C110" s="154">
        <f t="shared" si="12"/>
        <v>4600</v>
      </c>
    </row>
    <row r="111" spans="2:3" x14ac:dyDescent="0.3">
      <c r="B111" s="153" t="s">
        <v>202</v>
      </c>
      <c r="C111" s="154">
        <f t="shared" si="12"/>
        <v>4500</v>
      </c>
    </row>
    <row r="112" spans="2:3" x14ac:dyDescent="0.3">
      <c r="B112" s="157" t="s">
        <v>203</v>
      </c>
      <c r="C112" s="154">
        <f t="shared" si="12"/>
        <v>4300</v>
      </c>
    </row>
    <row r="113" spans="2:3" x14ac:dyDescent="0.3">
      <c r="B113" s="157" t="s">
        <v>204</v>
      </c>
      <c r="C113" s="154">
        <f t="shared" si="12"/>
        <v>4200</v>
      </c>
    </row>
    <row r="114" spans="2:3" x14ac:dyDescent="0.3">
      <c r="B114" s="157" t="s">
        <v>205</v>
      </c>
      <c r="C114" s="154">
        <f t="shared" si="12"/>
        <v>4000</v>
      </c>
    </row>
    <row r="115" spans="2:3" x14ac:dyDescent="0.3">
      <c r="B115" s="157" t="s">
        <v>206</v>
      </c>
      <c r="C115" s="154">
        <f t="shared" si="12"/>
        <v>3800</v>
      </c>
    </row>
    <row r="116" spans="2:3" x14ac:dyDescent="0.3">
      <c r="B116" s="157" t="s">
        <v>207</v>
      </c>
      <c r="C116" s="154">
        <f>ROUNDUP(P22,-2)</f>
        <v>3000</v>
      </c>
    </row>
    <row r="117" spans="2:3" x14ac:dyDescent="0.3">
      <c r="B117" s="153" t="s">
        <v>208</v>
      </c>
      <c r="C117" s="154">
        <f t="shared" ref="C117:C133" si="13">ROUNDUP(Q5,-2)</f>
        <v>8300</v>
      </c>
    </row>
    <row r="118" spans="2:3" x14ac:dyDescent="0.3">
      <c r="B118" s="153" t="s">
        <v>209</v>
      </c>
      <c r="C118" s="154">
        <f t="shared" si="13"/>
        <v>10700</v>
      </c>
    </row>
    <row r="119" spans="2:3" x14ac:dyDescent="0.3">
      <c r="B119" s="153" t="s">
        <v>210</v>
      </c>
      <c r="C119" s="154">
        <f t="shared" si="13"/>
        <v>9200</v>
      </c>
    </row>
    <row r="120" spans="2:3" x14ac:dyDescent="0.3">
      <c r="B120" s="153" t="s">
        <v>211</v>
      </c>
      <c r="C120" s="154">
        <f t="shared" si="13"/>
        <v>8400</v>
      </c>
    </row>
    <row r="121" spans="2:3" x14ac:dyDescent="0.3">
      <c r="B121" s="153" t="s">
        <v>212</v>
      </c>
      <c r="C121" s="154">
        <f t="shared" si="13"/>
        <v>8000</v>
      </c>
    </row>
    <row r="122" spans="2:3" x14ac:dyDescent="0.3">
      <c r="B122" s="153" t="s">
        <v>213</v>
      </c>
      <c r="C122" s="154">
        <f t="shared" si="13"/>
        <v>7800</v>
      </c>
    </row>
    <row r="123" spans="2:3" x14ac:dyDescent="0.3">
      <c r="B123" s="153" t="s">
        <v>214</v>
      </c>
      <c r="C123" s="154">
        <f t="shared" si="13"/>
        <v>7300</v>
      </c>
    </row>
    <row r="124" spans="2:3" x14ac:dyDescent="0.3">
      <c r="B124" s="153" t="s">
        <v>215</v>
      </c>
      <c r="C124" s="154">
        <f t="shared" si="13"/>
        <v>6800</v>
      </c>
    </row>
    <row r="125" spans="2:3" x14ac:dyDescent="0.3">
      <c r="B125" s="153" t="s">
        <v>216</v>
      </c>
      <c r="C125" s="154">
        <f t="shared" si="13"/>
        <v>6000</v>
      </c>
    </row>
    <row r="126" spans="2:3" x14ac:dyDescent="0.3">
      <c r="B126" s="153" t="s">
        <v>217</v>
      </c>
      <c r="C126" s="154">
        <f t="shared" si="13"/>
        <v>5500</v>
      </c>
    </row>
    <row r="127" spans="2:3" x14ac:dyDescent="0.3">
      <c r="B127" s="153" t="s">
        <v>218</v>
      </c>
      <c r="C127" s="154">
        <f t="shared" si="13"/>
        <v>5000</v>
      </c>
    </row>
    <row r="128" spans="2:3" x14ac:dyDescent="0.3">
      <c r="B128" s="153" t="s">
        <v>219</v>
      </c>
      <c r="C128" s="154">
        <f t="shared" si="13"/>
        <v>4800</v>
      </c>
    </row>
    <row r="129" spans="2:3" x14ac:dyDescent="0.3">
      <c r="B129" s="153" t="s">
        <v>220</v>
      </c>
      <c r="C129" s="154">
        <f t="shared" si="13"/>
        <v>4600</v>
      </c>
    </row>
    <row r="130" spans="2:3" x14ac:dyDescent="0.3">
      <c r="B130" s="157" t="s">
        <v>221</v>
      </c>
      <c r="C130" s="154">
        <f t="shared" si="13"/>
        <v>4400</v>
      </c>
    </row>
    <row r="131" spans="2:3" x14ac:dyDescent="0.3">
      <c r="B131" s="157" t="s">
        <v>222</v>
      </c>
      <c r="C131" s="154">
        <f t="shared" si="13"/>
        <v>4300</v>
      </c>
    </row>
    <row r="132" spans="2:3" x14ac:dyDescent="0.3">
      <c r="B132" s="157" t="s">
        <v>223</v>
      </c>
      <c r="C132" s="154">
        <f t="shared" si="13"/>
        <v>4100</v>
      </c>
    </row>
    <row r="133" spans="2:3" x14ac:dyDescent="0.3">
      <c r="B133" s="157" t="s">
        <v>224</v>
      </c>
      <c r="C133" s="154">
        <f t="shared" si="13"/>
        <v>4000</v>
      </c>
    </row>
    <row r="134" spans="2:3" x14ac:dyDescent="0.3">
      <c r="B134" s="157" t="s">
        <v>225</v>
      </c>
      <c r="C134" s="154">
        <f>ROUNDUP(Q22,-2)</f>
        <v>3200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1DE7-764C-4E63-8273-86243597459A}">
  <sheetPr codeName="Tabelle4">
    <pageSetUpPr fitToPage="1"/>
  </sheetPr>
  <dimension ref="A1:L38"/>
  <sheetViews>
    <sheetView topLeftCell="A3" zoomScaleNormal="100" zoomScalePageLayoutView="50" workbookViewId="0">
      <selection activeCell="A3" sqref="A3"/>
    </sheetView>
  </sheetViews>
  <sheetFormatPr baseColWidth="10" defaultColWidth="11" defaultRowHeight="13.8" x14ac:dyDescent="0.3"/>
  <cols>
    <col min="1" max="1" width="20.59765625" style="1" customWidth="1"/>
    <col min="2" max="2" width="25.59765625" style="12" customWidth="1"/>
    <col min="3" max="3" width="15.59765625" style="12" customWidth="1"/>
    <col min="4" max="4" width="8.19921875" style="12" customWidth="1"/>
    <col min="5" max="5" width="15.59765625" style="21" customWidth="1"/>
    <col min="6" max="6" width="15.59765625" style="1" customWidth="1"/>
    <col min="7" max="7" width="15.59765625" style="12" customWidth="1"/>
    <col min="8" max="8" width="15.59765625" style="21" customWidth="1"/>
    <col min="9" max="16384" width="11" style="1"/>
  </cols>
  <sheetData>
    <row r="1" spans="1:12" hidden="1" x14ac:dyDescent="0.3">
      <c r="D1" s="84"/>
      <c r="E1" s="13"/>
      <c r="G1" s="1"/>
      <c r="H1" s="85"/>
    </row>
    <row r="2" spans="1:12" hidden="1" x14ac:dyDescent="0.3"/>
    <row r="3" spans="1:12" ht="16.2" x14ac:dyDescent="0.35">
      <c r="A3" s="14" t="str">
        <f>FP_Zusammenfassung!A3</f>
        <v>Freiraum 2022</v>
      </c>
      <c r="B3" s="16"/>
      <c r="C3" s="16"/>
      <c r="D3" s="16"/>
      <c r="E3" s="34"/>
      <c r="H3" s="35"/>
    </row>
    <row r="4" spans="1:12" x14ac:dyDescent="0.3">
      <c r="A4" s="131">
        <f ca="1">TODAY()</f>
        <v>44578</v>
      </c>
      <c r="G4" s="1"/>
      <c r="H4" s="1"/>
    </row>
    <row r="5" spans="1:12" x14ac:dyDescent="0.3">
      <c r="A5" s="20" t="s">
        <v>79</v>
      </c>
      <c r="G5" s="1"/>
      <c r="H5" s="1"/>
    </row>
    <row r="6" spans="1:12" ht="6" customHeight="1" x14ac:dyDescent="0.3">
      <c r="A6" s="20"/>
      <c r="G6" s="1"/>
      <c r="H6" s="1"/>
    </row>
    <row r="7" spans="1:12" s="24" customFormat="1" ht="16.2" x14ac:dyDescent="0.35">
      <c r="A7" s="22" t="s">
        <v>7</v>
      </c>
      <c r="B7" s="80" t="str">
        <f>FP_Zusammenfassung!C8</f>
        <v>Universität Musterstadt</v>
      </c>
      <c r="C7" s="36"/>
      <c r="D7" s="36"/>
    </row>
    <row r="8" spans="1:12" ht="16.2" x14ac:dyDescent="0.35">
      <c r="A8" s="22" t="s">
        <v>1</v>
      </c>
      <c r="B8" s="82" t="str">
        <f>FP_Zusammenfassung!C9</f>
        <v>Einzelantrag</v>
      </c>
      <c r="C8" s="36"/>
      <c r="D8" s="37"/>
      <c r="E8" s="1"/>
      <c r="G8" s="1"/>
      <c r="H8" s="1"/>
    </row>
    <row r="9" spans="1:12" ht="16.2" x14ac:dyDescent="0.35">
      <c r="A9" s="22" t="s">
        <v>84</v>
      </c>
      <c r="B9" s="82" t="str">
        <f>FP_Zusammenfassung!C10</f>
        <v>9 Monate</v>
      </c>
      <c r="C9" s="36"/>
      <c r="D9" s="83"/>
      <c r="E9" s="1"/>
      <c r="G9" s="1"/>
      <c r="H9" s="1"/>
    </row>
    <row r="10" spans="1:12" ht="16.2" x14ac:dyDescent="0.35">
      <c r="A10" s="22" t="s">
        <v>8</v>
      </c>
      <c r="B10" s="82" t="str">
        <f>FP_Zusammenfassung!C11</f>
        <v>Projektleitende Hochschule</v>
      </c>
      <c r="C10" s="36"/>
      <c r="D10" s="37"/>
      <c r="E10" s="1"/>
      <c r="G10" s="1"/>
      <c r="H10" s="1"/>
    </row>
    <row r="11" spans="1:12" ht="16.2" x14ac:dyDescent="0.35">
      <c r="A11" s="22" t="s">
        <v>238</v>
      </c>
      <c r="B11" s="82" t="str">
        <f>FP_Zusammenfassung!C12</f>
        <v>FRFMM2022-xxxx</v>
      </c>
      <c r="C11" s="36"/>
      <c r="D11" s="37"/>
      <c r="E11" s="1"/>
      <c r="G11" s="1"/>
      <c r="H11" s="1"/>
    </row>
    <row r="12" spans="1:12" ht="16.2" x14ac:dyDescent="0.35">
      <c r="A12" s="22" t="s">
        <v>0</v>
      </c>
      <c r="B12" s="80" t="str">
        <f>FP_Zusammenfassung!C13</f>
        <v>Musterprojekt</v>
      </c>
      <c r="C12" s="36"/>
      <c r="D12" s="81"/>
      <c r="E12" s="12"/>
      <c r="F12" s="21"/>
      <c r="G12" s="1"/>
      <c r="H12" s="12"/>
      <c r="I12" s="21"/>
      <c r="K12" s="12"/>
      <c r="L12" s="21"/>
    </row>
    <row r="13" spans="1:12" ht="6.6" customHeight="1" x14ac:dyDescent="0.3">
      <c r="A13" s="115"/>
      <c r="G13" s="1"/>
      <c r="H13" s="1"/>
    </row>
    <row r="14" spans="1:12" x14ac:dyDescent="0.3">
      <c r="A14" s="86" t="s">
        <v>33</v>
      </c>
      <c r="B14" s="1"/>
      <c r="G14" s="1"/>
      <c r="H14" s="1"/>
    </row>
    <row r="15" spans="1:12" x14ac:dyDescent="0.3">
      <c r="A15" s="178" t="s">
        <v>83</v>
      </c>
      <c r="B15" s="147" t="s">
        <v>229</v>
      </c>
      <c r="G15" s="1"/>
      <c r="H15" s="1"/>
    </row>
    <row r="16" spans="1:12" x14ac:dyDescent="0.3">
      <c r="A16" s="179"/>
      <c r="B16" s="147" t="s">
        <v>231</v>
      </c>
      <c r="G16" s="1"/>
      <c r="H16" s="1"/>
    </row>
    <row r="17" spans="1:8" x14ac:dyDescent="0.3">
      <c r="A17" s="180"/>
      <c r="B17" s="147" t="s">
        <v>230</v>
      </c>
      <c r="G17" s="1"/>
      <c r="H17" s="1"/>
    </row>
    <row r="18" spans="1:8" ht="6" customHeight="1" x14ac:dyDescent="0.3">
      <c r="A18" s="112"/>
      <c r="B18" s="1"/>
      <c r="G18" s="1"/>
      <c r="H18" s="1"/>
    </row>
    <row r="19" spans="1:8" x14ac:dyDescent="0.3">
      <c r="A19" s="167">
        <v>2.5000000000000001E-2</v>
      </c>
      <c r="B19" s="147" t="s">
        <v>232</v>
      </c>
      <c r="G19" s="1"/>
      <c r="H19" s="1"/>
    </row>
    <row r="20" spans="1:8" ht="4.95" customHeight="1" x14ac:dyDescent="0.3"/>
    <row r="21" spans="1:8" ht="16.2" x14ac:dyDescent="0.35">
      <c r="A21" s="14" t="s">
        <v>6</v>
      </c>
      <c r="H21" s="38"/>
    </row>
    <row r="22" spans="1:8" s="43" customFormat="1" ht="16.2" x14ac:dyDescent="0.35">
      <c r="A22" s="39"/>
      <c r="B22" s="41"/>
      <c r="C22" s="41"/>
      <c r="D22" s="41"/>
      <c r="E22" s="88">
        <v>2022</v>
      </c>
      <c r="F22" s="87">
        <v>2023</v>
      </c>
      <c r="G22" s="88">
        <v>2024</v>
      </c>
      <c r="H22" s="42" t="s">
        <v>2</v>
      </c>
    </row>
    <row r="23" spans="1:8" s="53" customFormat="1" ht="41.4" x14ac:dyDescent="0.3">
      <c r="A23" s="44" t="s">
        <v>9</v>
      </c>
      <c r="B23" s="45" t="s">
        <v>44</v>
      </c>
      <c r="C23" s="45" t="s">
        <v>14</v>
      </c>
      <c r="D23" s="45" t="s">
        <v>10</v>
      </c>
      <c r="E23" s="51" t="s">
        <v>13</v>
      </c>
      <c r="F23" s="48" t="s">
        <v>13</v>
      </c>
      <c r="G23" s="51" t="s">
        <v>13</v>
      </c>
      <c r="H23" s="52" t="s">
        <v>13</v>
      </c>
    </row>
    <row r="24" spans="1:8" s="53" customFormat="1" x14ac:dyDescent="0.3">
      <c r="A24" s="54" t="s">
        <v>32</v>
      </c>
      <c r="B24" s="89"/>
      <c r="C24" s="89"/>
      <c r="D24" s="90"/>
      <c r="E24" s="91"/>
      <c r="F24" s="91"/>
      <c r="G24" s="91"/>
      <c r="H24" s="145"/>
    </row>
    <row r="25" spans="1:8" s="53" customFormat="1" x14ac:dyDescent="0.3">
      <c r="A25" s="175" t="s">
        <v>34</v>
      </c>
      <c r="B25" s="176"/>
      <c r="C25" s="177"/>
      <c r="D25" s="168">
        <f>IF(A15="",0,A19)</f>
        <v>2.5000000000000001E-2</v>
      </c>
      <c r="E25" s="146">
        <f>ROUND(FP_Personalmittel!H52*$D$25,0)</f>
        <v>0</v>
      </c>
      <c r="F25" s="146">
        <f>ROUND(FP_Personalmittel!K52*$D$25,0)</f>
        <v>0</v>
      </c>
      <c r="G25" s="146">
        <f>ROUND(FP_Personalmittel!N52*$D$25,0)</f>
        <v>0</v>
      </c>
      <c r="H25" s="134">
        <f>SUM(E25:G25)</f>
        <v>0</v>
      </c>
    </row>
    <row r="26" spans="1:8" s="53" customFormat="1" x14ac:dyDescent="0.3">
      <c r="A26" s="54" t="s">
        <v>236</v>
      </c>
      <c r="B26" s="89"/>
      <c r="C26" s="89"/>
      <c r="D26" s="90"/>
      <c r="E26" s="91"/>
      <c r="F26" s="91"/>
      <c r="G26" s="91"/>
      <c r="H26" s="145"/>
    </row>
    <row r="27" spans="1:8" x14ac:dyDescent="0.3">
      <c r="A27" s="59">
        <v>1</v>
      </c>
      <c r="B27" s="104"/>
      <c r="C27" s="108"/>
      <c r="D27" s="109"/>
      <c r="E27" s="110"/>
      <c r="F27" s="110"/>
      <c r="G27" s="110"/>
      <c r="H27" s="134">
        <f t="shared" ref="H27:H36" si="0">ROUND(SUM(E27:G27),2)</f>
        <v>0</v>
      </c>
    </row>
    <row r="28" spans="1:8" x14ac:dyDescent="0.3">
      <c r="A28" s="59">
        <v>2</v>
      </c>
      <c r="B28" s="104"/>
      <c r="C28" s="108"/>
      <c r="D28" s="109"/>
      <c r="E28" s="110"/>
      <c r="F28" s="110"/>
      <c r="G28" s="110"/>
      <c r="H28" s="134">
        <f t="shared" si="0"/>
        <v>0</v>
      </c>
    </row>
    <row r="29" spans="1:8" x14ac:dyDescent="0.3">
      <c r="A29" s="59">
        <v>3</v>
      </c>
      <c r="B29" s="104"/>
      <c r="C29" s="108"/>
      <c r="D29" s="109"/>
      <c r="E29" s="110"/>
      <c r="F29" s="110"/>
      <c r="G29" s="110"/>
      <c r="H29" s="134">
        <f t="shared" si="0"/>
        <v>0</v>
      </c>
    </row>
    <row r="30" spans="1:8" x14ac:dyDescent="0.3">
      <c r="A30" s="59">
        <v>4</v>
      </c>
      <c r="B30" s="104"/>
      <c r="C30" s="108"/>
      <c r="D30" s="109"/>
      <c r="E30" s="110"/>
      <c r="F30" s="110"/>
      <c r="G30" s="110"/>
      <c r="H30" s="134">
        <f>ROUND(SUM(E30:G30),2)</f>
        <v>0</v>
      </c>
    </row>
    <row r="31" spans="1:8" x14ac:dyDescent="0.3">
      <c r="A31" s="59">
        <v>5</v>
      </c>
      <c r="B31" s="104"/>
      <c r="C31" s="108"/>
      <c r="D31" s="109"/>
      <c r="E31" s="110"/>
      <c r="F31" s="110"/>
      <c r="G31" s="110"/>
      <c r="H31" s="134">
        <f t="shared" si="0"/>
        <v>0</v>
      </c>
    </row>
    <row r="32" spans="1:8" x14ac:dyDescent="0.3">
      <c r="A32" s="59">
        <v>6</v>
      </c>
      <c r="B32" s="104"/>
      <c r="C32" s="108"/>
      <c r="D32" s="109"/>
      <c r="E32" s="110"/>
      <c r="F32" s="110"/>
      <c r="G32" s="110"/>
      <c r="H32" s="134">
        <f t="shared" si="0"/>
        <v>0</v>
      </c>
    </row>
    <row r="33" spans="1:8" x14ac:dyDescent="0.3">
      <c r="A33" s="59">
        <v>7</v>
      </c>
      <c r="B33" s="104"/>
      <c r="C33" s="108"/>
      <c r="D33" s="109"/>
      <c r="E33" s="110"/>
      <c r="F33" s="110"/>
      <c r="G33" s="110"/>
      <c r="H33" s="134">
        <f t="shared" si="0"/>
        <v>0</v>
      </c>
    </row>
    <row r="34" spans="1:8" x14ac:dyDescent="0.3">
      <c r="A34" s="59">
        <v>8</v>
      </c>
      <c r="B34" s="104"/>
      <c r="C34" s="108"/>
      <c r="D34" s="109"/>
      <c r="E34" s="110"/>
      <c r="F34" s="110"/>
      <c r="G34" s="110"/>
      <c r="H34" s="134">
        <f t="shared" si="0"/>
        <v>0</v>
      </c>
    </row>
    <row r="35" spans="1:8" x14ac:dyDescent="0.3">
      <c r="A35" s="59">
        <v>9</v>
      </c>
      <c r="B35" s="104"/>
      <c r="C35" s="108"/>
      <c r="D35" s="109"/>
      <c r="E35" s="110"/>
      <c r="F35" s="110"/>
      <c r="G35" s="110"/>
      <c r="H35" s="134">
        <f t="shared" si="0"/>
        <v>0</v>
      </c>
    </row>
    <row r="36" spans="1:8" x14ac:dyDescent="0.3">
      <c r="A36" s="59">
        <v>10</v>
      </c>
      <c r="B36" s="104"/>
      <c r="C36" s="108"/>
      <c r="D36" s="109"/>
      <c r="E36" s="110"/>
      <c r="F36" s="110"/>
      <c r="G36" s="110"/>
      <c r="H36" s="134">
        <f t="shared" si="0"/>
        <v>0</v>
      </c>
    </row>
    <row r="37" spans="1:8" s="66" customFormat="1" ht="10.8" x14ac:dyDescent="0.25">
      <c r="A37" s="60" t="s">
        <v>18</v>
      </c>
      <c r="B37" s="62"/>
      <c r="C37" s="92"/>
      <c r="D37" s="93"/>
      <c r="E37" s="62"/>
      <c r="F37" s="62"/>
      <c r="G37" s="62"/>
      <c r="H37" s="94"/>
    </row>
    <row r="38" spans="1:8" s="73" customFormat="1" ht="24.9" customHeight="1" x14ac:dyDescent="0.3">
      <c r="A38" s="95" t="s">
        <v>2</v>
      </c>
      <c r="B38" s="96"/>
      <c r="C38" s="97"/>
      <c r="D38" s="98"/>
      <c r="E38" s="138">
        <f t="shared" ref="E38:G38" si="1">ROUND(SUM(E24:E37),2)</f>
        <v>0</v>
      </c>
      <c r="F38" s="138">
        <f t="shared" si="1"/>
        <v>0</v>
      </c>
      <c r="G38" s="138">
        <f t="shared" si="1"/>
        <v>0</v>
      </c>
      <c r="H38" s="138">
        <f>SUM(E38:G38)</f>
        <v>0</v>
      </c>
    </row>
  </sheetData>
  <mergeCells count="2">
    <mergeCell ref="A25:C25"/>
    <mergeCell ref="A15:A17"/>
  </mergeCells>
  <pageMargins left="0.59055118110236227" right="0.59055118110236227" top="0.74803149606299213" bottom="0.59055118110236227" header="0.31496062992125984" footer="0.31496062992125984"/>
  <pageSetup paperSize="9" scale="97" fitToHeight="0" orientation="landscape" verticalDpi="200" r:id="rId1"/>
  <headerFooter>
    <oddHeader>&amp;L&amp;G</oddHeader>
    <oddFooter>&amp;L&amp;F
&amp;CSeite &amp;P/&amp;N&amp;R&amp;D - &amp;T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E5B3-4032-4527-8F60-A459DD93FB41}">
  <sheetPr codeName="Tabelle6">
    <pageSetUpPr fitToPage="1"/>
  </sheetPr>
  <dimension ref="A1:N29"/>
  <sheetViews>
    <sheetView topLeftCell="A3" zoomScaleNormal="100" zoomScalePageLayoutView="70" workbookViewId="0">
      <pane xSplit="8" ySplit="15" topLeftCell="I18" activePane="bottomRight" state="frozen"/>
      <selection activeCell="A3" sqref="A3"/>
      <selection pane="topRight" activeCell="K3" sqref="K3"/>
      <selection pane="bottomLeft" activeCell="A21" sqref="A21"/>
      <selection pane="bottomRight" activeCell="A3" sqref="A3"/>
    </sheetView>
  </sheetViews>
  <sheetFormatPr baseColWidth="10" defaultColWidth="11" defaultRowHeight="13.8" x14ac:dyDescent="0.3"/>
  <cols>
    <col min="1" max="1" width="21.69921875" style="1" customWidth="1"/>
    <col min="2" max="2" width="25.59765625" style="12" customWidth="1"/>
    <col min="3" max="3" width="15.59765625" style="12" customWidth="1"/>
    <col min="4" max="4" width="8.19921875" style="12" customWidth="1"/>
    <col min="5" max="5" width="15.59765625" style="21" customWidth="1"/>
    <col min="6" max="6" width="15.59765625" style="1" customWidth="1"/>
    <col min="7" max="7" width="15.59765625" style="12" customWidth="1"/>
    <col min="8" max="8" width="15.59765625" style="21" customWidth="1"/>
    <col min="9" max="9" width="15.59765625" style="1" customWidth="1"/>
    <col min="10" max="10" width="7.59765625" style="12" customWidth="1"/>
    <col min="11" max="11" width="7.59765625" style="21" customWidth="1"/>
    <col min="12" max="12" width="15.59765625" style="1" customWidth="1"/>
    <col min="13" max="13" width="7.59765625" style="12" customWidth="1"/>
    <col min="14" max="14" width="7.59765625" style="21" customWidth="1"/>
    <col min="15" max="16" width="15.59765625" style="1" customWidth="1"/>
    <col min="17" max="16384" width="11" style="1"/>
  </cols>
  <sheetData>
    <row r="1" spans="1:14" x14ac:dyDescent="0.3">
      <c r="D1" s="84"/>
      <c r="E1" s="13"/>
      <c r="G1" s="85"/>
      <c r="H1" s="1"/>
      <c r="J1" s="1"/>
      <c r="K1" s="1"/>
      <c r="M1" s="1"/>
      <c r="N1" s="1"/>
    </row>
    <row r="3" spans="1:14" ht="16.2" x14ac:dyDescent="0.35">
      <c r="A3" s="14" t="str">
        <f>FP_Zusammenfassung!A3</f>
        <v>Freiraum 2022</v>
      </c>
      <c r="B3" s="16"/>
      <c r="C3" s="16"/>
      <c r="D3" s="16"/>
      <c r="E3" s="34"/>
      <c r="H3" s="35"/>
      <c r="K3" s="35"/>
      <c r="N3" s="35"/>
    </row>
    <row r="4" spans="1:14" x14ac:dyDescent="0.3">
      <c r="A4" s="131">
        <f ca="1">TODAY()</f>
        <v>44578</v>
      </c>
      <c r="G4" s="1"/>
      <c r="H4" s="1"/>
      <c r="J4" s="1"/>
      <c r="K4" s="1"/>
      <c r="M4" s="1"/>
      <c r="N4" s="1"/>
    </row>
    <row r="5" spans="1:14" x14ac:dyDescent="0.3">
      <c r="A5" s="20" t="s">
        <v>85</v>
      </c>
      <c r="G5" s="1"/>
      <c r="H5" s="1"/>
      <c r="J5" s="1"/>
      <c r="K5" s="1"/>
      <c r="M5" s="1"/>
      <c r="N5" s="1"/>
    </row>
    <row r="6" spans="1:14" x14ac:dyDescent="0.3">
      <c r="A6" s="20"/>
      <c r="G6" s="1"/>
      <c r="H6" s="1"/>
      <c r="J6" s="1"/>
      <c r="K6" s="1"/>
      <c r="M6" s="1"/>
      <c r="N6" s="1"/>
    </row>
    <row r="7" spans="1:14" s="24" customFormat="1" ht="16.2" x14ac:dyDescent="0.35">
      <c r="A7" s="22" t="s">
        <v>7</v>
      </c>
      <c r="B7" s="80" t="str">
        <f>FP_Zusammenfassung!C8</f>
        <v>Universität Musterstadt</v>
      </c>
      <c r="C7" s="81"/>
      <c r="D7" s="81"/>
    </row>
    <row r="8" spans="1:14" x14ac:dyDescent="0.3">
      <c r="A8" s="22" t="s">
        <v>1</v>
      </c>
      <c r="B8" s="82" t="str">
        <f>FP_Zusammenfassung!C9</f>
        <v>Einzelantrag</v>
      </c>
      <c r="C8" s="83"/>
      <c r="D8" s="83"/>
      <c r="E8" s="1"/>
      <c r="G8" s="1"/>
      <c r="H8" s="1"/>
      <c r="J8" s="1"/>
      <c r="K8" s="1"/>
      <c r="M8" s="1"/>
      <c r="N8" s="1"/>
    </row>
    <row r="9" spans="1:14" x14ac:dyDescent="0.3">
      <c r="A9" s="22" t="s">
        <v>84</v>
      </c>
      <c r="B9" s="82" t="str">
        <f>FP_Zusammenfassung!C10</f>
        <v>9 Monate</v>
      </c>
      <c r="C9" s="83"/>
      <c r="D9" s="83"/>
      <c r="E9" s="1"/>
      <c r="G9" s="1"/>
      <c r="H9" s="1"/>
      <c r="J9" s="1"/>
      <c r="K9" s="1"/>
      <c r="M9" s="1"/>
      <c r="N9" s="1"/>
    </row>
    <row r="10" spans="1:14" x14ac:dyDescent="0.3">
      <c r="A10" s="22" t="s">
        <v>8</v>
      </c>
      <c r="B10" s="82" t="str">
        <f>FP_Zusammenfassung!C11</f>
        <v>Projektleitende Hochschule</v>
      </c>
      <c r="C10" s="83"/>
      <c r="D10" s="83"/>
      <c r="E10" s="1"/>
      <c r="G10" s="1"/>
      <c r="H10" s="1"/>
      <c r="J10" s="1"/>
      <c r="K10" s="1"/>
      <c r="M10" s="1"/>
      <c r="N10" s="1"/>
    </row>
    <row r="11" spans="1:14" x14ac:dyDescent="0.3">
      <c r="A11" s="22" t="s">
        <v>238</v>
      </c>
      <c r="B11" s="82" t="str">
        <f>FP_Zusammenfassung!C12</f>
        <v>FRFMM2022-xxxx</v>
      </c>
      <c r="C11" s="83"/>
      <c r="D11" s="83"/>
      <c r="E11" s="1"/>
      <c r="G11" s="1"/>
      <c r="H11" s="1"/>
      <c r="J11" s="1"/>
      <c r="K11" s="1"/>
      <c r="M11" s="1"/>
      <c r="N11" s="1"/>
    </row>
    <row r="12" spans="1:14" ht="16.2" x14ac:dyDescent="0.35">
      <c r="A12" s="22" t="s">
        <v>0</v>
      </c>
      <c r="B12" s="80" t="str">
        <f>FP_Zusammenfassung!C13</f>
        <v>Musterprojekt</v>
      </c>
      <c r="C12" s="81"/>
      <c r="D12" s="81"/>
      <c r="M12" s="1"/>
      <c r="N12" s="1"/>
    </row>
    <row r="13" spans="1:14" x14ac:dyDescent="0.3">
      <c r="G13" s="1"/>
      <c r="H13" s="1"/>
      <c r="J13" s="1"/>
      <c r="K13" s="1"/>
      <c r="M13" s="1"/>
      <c r="N13" s="1"/>
    </row>
    <row r="14" spans="1:14" x14ac:dyDescent="0.3">
      <c r="C14" s="99"/>
    </row>
    <row r="15" spans="1:14" ht="16.2" x14ac:dyDescent="0.35">
      <c r="A15" s="166" t="s">
        <v>237</v>
      </c>
      <c r="H15" s="38"/>
    </row>
    <row r="16" spans="1:14" s="43" customFormat="1" ht="16.2" x14ac:dyDescent="0.35">
      <c r="A16" s="39"/>
      <c r="B16" s="41"/>
      <c r="C16" s="41"/>
      <c r="D16" s="41"/>
      <c r="E16" s="88">
        <v>2022</v>
      </c>
      <c r="F16" s="87">
        <v>2023</v>
      </c>
      <c r="G16" s="88">
        <v>2024</v>
      </c>
      <c r="H16" s="42" t="s">
        <v>2</v>
      </c>
    </row>
    <row r="17" spans="1:14" s="53" customFormat="1" ht="41.4" x14ac:dyDescent="0.3">
      <c r="A17" s="44" t="s">
        <v>9</v>
      </c>
      <c r="B17" s="45" t="s">
        <v>44</v>
      </c>
      <c r="C17" s="45" t="s">
        <v>14</v>
      </c>
      <c r="D17" s="45" t="s">
        <v>10</v>
      </c>
      <c r="E17" s="51" t="s">
        <v>80</v>
      </c>
      <c r="F17" s="48" t="s">
        <v>80</v>
      </c>
      <c r="G17" s="51" t="s">
        <v>80</v>
      </c>
      <c r="H17" s="52" t="s">
        <v>80</v>
      </c>
    </row>
    <row r="18" spans="1:14" x14ac:dyDescent="0.3">
      <c r="A18" s="59">
        <v>1</v>
      </c>
      <c r="B18" s="104"/>
      <c r="C18" s="110"/>
      <c r="D18" s="109"/>
      <c r="E18" s="110"/>
      <c r="F18" s="110"/>
      <c r="G18" s="110"/>
      <c r="H18" s="134">
        <f t="shared" ref="H18:H27" si="0">ROUND(SUM(E18:G18),2)</f>
        <v>0</v>
      </c>
      <c r="J18" s="1"/>
      <c r="K18" s="1"/>
      <c r="M18" s="1"/>
      <c r="N18" s="1"/>
    </row>
    <row r="19" spans="1:14" x14ac:dyDescent="0.3">
      <c r="A19" s="59">
        <v>2</v>
      </c>
      <c r="B19" s="104"/>
      <c r="C19" s="110"/>
      <c r="D19" s="109"/>
      <c r="E19" s="110"/>
      <c r="F19" s="110"/>
      <c r="G19" s="110"/>
      <c r="H19" s="134">
        <f t="shared" si="0"/>
        <v>0</v>
      </c>
      <c r="J19" s="1"/>
      <c r="K19" s="1"/>
      <c r="M19" s="1"/>
      <c r="N19" s="1"/>
    </row>
    <row r="20" spans="1:14" x14ac:dyDescent="0.3">
      <c r="A20" s="59">
        <v>3</v>
      </c>
      <c r="B20" s="104"/>
      <c r="C20" s="110"/>
      <c r="D20" s="109"/>
      <c r="E20" s="110"/>
      <c r="F20" s="110"/>
      <c r="G20" s="110"/>
      <c r="H20" s="134">
        <f t="shared" si="0"/>
        <v>0</v>
      </c>
      <c r="J20" s="1"/>
      <c r="K20" s="1"/>
      <c r="M20" s="1"/>
      <c r="N20" s="1"/>
    </row>
    <row r="21" spans="1:14" x14ac:dyDescent="0.3">
      <c r="A21" s="59">
        <v>4</v>
      </c>
      <c r="B21" s="104"/>
      <c r="C21" s="110"/>
      <c r="D21" s="109"/>
      <c r="E21" s="110"/>
      <c r="F21" s="110"/>
      <c r="G21" s="110"/>
      <c r="H21" s="134">
        <f t="shared" si="0"/>
        <v>0</v>
      </c>
      <c r="J21" s="1"/>
      <c r="K21" s="1"/>
      <c r="M21" s="1"/>
      <c r="N21" s="1"/>
    </row>
    <row r="22" spans="1:14" x14ac:dyDescent="0.3">
      <c r="A22" s="59">
        <v>5</v>
      </c>
      <c r="B22" s="104"/>
      <c r="C22" s="110"/>
      <c r="D22" s="109"/>
      <c r="E22" s="110"/>
      <c r="F22" s="110"/>
      <c r="G22" s="110"/>
      <c r="H22" s="134">
        <f t="shared" si="0"/>
        <v>0</v>
      </c>
      <c r="J22" s="1"/>
      <c r="K22" s="1"/>
      <c r="M22" s="1"/>
      <c r="N22" s="1"/>
    </row>
    <row r="23" spans="1:14" x14ac:dyDescent="0.3">
      <c r="A23" s="59">
        <v>6</v>
      </c>
      <c r="B23" s="104"/>
      <c r="C23" s="110"/>
      <c r="D23" s="109"/>
      <c r="E23" s="110"/>
      <c r="F23" s="110"/>
      <c r="G23" s="110"/>
      <c r="H23" s="134">
        <f t="shared" si="0"/>
        <v>0</v>
      </c>
      <c r="J23" s="1"/>
      <c r="K23" s="1"/>
      <c r="M23" s="1"/>
      <c r="N23" s="1"/>
    </row>
    <row r="24" spans="1:14" x14ac:dyDescent="0.3">
      <c r="A24" s="59">
        <v>7</v>
      </c>
      <c r="B24" s="104"/>
      <c r="C24" s="110"/>
      <c r="D24" s="109"/>
      <c r="E24" s="110"/>
      <c r="F24" s="110"/>
      <c r="G24" s="110"/>
      <c r="H24" s="134">
        <f t="shared" si="0"/>
        <v>0</v>
      </c>
      <c r="J24" s="1"/>
      <c r="K24" s="1"/>
      <c r="M24" s="1"/>
      <c r="N24" s="1"/>
    </row>
    <row r="25" spans="1:14" x14ac:dyDescent="0.3">
      <c r="A25" s="59">
        <v>8</v>
      </c>
      <c r="B25" s="104"/>
      <c r="C25" s="110"/>
      <c r="D25" s="109"/>
      <c r="E25" s="110"/>
      <c r="F25" s="110"/>
      <c r="G25" s="110"/>
      <c r="H25" s="134">
        <f t="shared" si="0"/>
        <v>0</v>
      </c>
      <c r="J25" s="1"/>
      <c r="K25" s="1"/>
      <c r="M25" s="1"/>
      <c r="N25" s="1"/>
    </row>
    <row r="26" spans="1:14" x14ac:dyDescent="0.3">
      <c r="A26" s="59">
        <v>9</v>
      </c>
      <c r="B26" s="104"/>
      <c r="C26" s="110"/>
      <c r="D26" s="109"/>
      <c r="E26" s="110"/>
      <c r="F26" s="110"/>
      <c r="G26" s="110"/>
      <c r="H26" s="134">
        <f t="shared" si="0"/>
        <v>0</v>
      </c>
      <c r="J26" s="1"/>
      <c r="K26" s="1"/>
      <c r="M26" s="1"/>
      <c r="N26" s="1"/>
    </row>
    <row r="27" spans="1:14" x14ac:dyDescent="0.3">
      <c r="A27" s="59">
        <v>10</v>
      </c>
      <c r="B27" s="104"/>
      <c r="C27" s="110"/>
      <c r="D27" s="109"/>
      <c r="E27" s="110"/>
      <c r="F27" s="110"/>
      <c r="G27" s="110"/>
      <c r="H27" s="134">
        <f t="shared" si="0"/>
        <v>0</v>
      </c>
      <c r="J27" s="1"/>
      <c r="K27" s="1"/>
      <c r="M27" s="1"/>
      <c r="N27" s="1"/>
    </row>
    <row r="28" spans="1:14" s="66" customFormat="1" ht="10.8" x14ac:dyDescent="0.25">
      <c r="A28" s="60" t="s">
        <v>18</v>
      </c>
      <c r="B28" s="62"/>
      <c r="C28" s="62"/>
      <c r="D28" s="93"/>
      <c r="E28" s="62"/>
      <c r="F28" s="62"/>
      <c r="G28" s="62"/>
      <c r="H28" s="94"/>
    </row>
    <row r="29" spans="1:14" s="73" customFormat="1" ht="24.9" customHeight="1" x14ac:dyDescent="0.3">
      <c r="A29" s="95" t="s">
        <v>2</v>
      </c>
      <c r="B29" s="96"/>
      <c r="C29" s="96"/>
      <c r="D29" s="98"/>
      <c r="E29" s="138">
        <f t="shared" ref="E29:G29" si="1">ROUND(SUM(E17:E28),2)</f>
        <v>0</v>
      </c>
      <c r="F29" s="138">
        <f t="shared" si="1"/>
        <v>0</v>
      </c>
      <c r="G29" s="138">
        <f t="shared" si="1"/>
        <v>0</v>
      </c>
      <c r="H29" s="138">
        <f>SUM(E29:G29)</f>
        <v>0</v>
      </c>
    </row>
  </sheetData>
  <pageMargins left="0.59055118110236227" right="0.59055118110236227" top="0.74803149606299213" bottom="0.59055118110236227" header="0.31496062992125984" footer="0.31496062992125984"/>
  <pageSetup paperSize="9" scale="96" fitToHeight="0" orientation="landscape" verticalDpi="200" r:id="rId1"/>
  <headerFooter>
    <oddHeader>&amp;L&amp;G</oddHeader>
    <oddFooter>&amp;L&amp;F&amp;CSeite &amp;P/&amp;N&amp;R&amp;D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FP_Zusammenfassung</vt:lpstr>
      <vt:lpstr>FP_Personalmittel</vt:lpstr>
      <vt:lpstr>_Steuerung_Personal_Sachkosten_</vt:lpstr>
      <vt:lpstr>FP_Sachmittel</vt:lpstr>
      <vt:lpstr>FP_Investitionen</vt:lpstr>
      <vt:lpstr>FP_Personalmittel!Druckbereich</vt:lpstr>
      <vt:lpstr>FP_Sachmittel!Druckbereich</vt:lpstr>
      <vt:lpstr>FP_Investitionen!Drucktitel</vt:lpstr>
      <vt:lpstr>FP_Personalmittel!Drucktitel</vt:lpstr>
      <vt:lpstr>FP_Sachmittel!Drucktitel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 für die Ausschreibung „Freiraum 2022“ (Vorlage)</dc:title>
  <dc:creator>info@stiftung-hochschullehre.de</dc:creator>
  <cp:lastModifiedBy>Nils Wieland</cp:lastModifiedBy>
  <cp:lastPrinted>2021-05-30T16:02:16Z</cp:lastPrinted>
  <dcterms:created xsi:type="dcterms:W3CDTF">2021-03-17T17:09:58Z</dcterms:created>
  <dcterms:modified xsi:type="dcterms:W3CDTF">2022-01-17T15:01:01Z</dcterms:modified>
</cp:coreProperties>
</file>