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ktförderung\02_FBM2020\Verlängerung FBM\Finanzierungsplan\"/>
    </mc:Choice>
  </mc:AlternateContent>
  <xr:revisionPtr revIDLastSave="0" documentId="13_ncr:1_{834B4725-3CEE-4B44-8C88-EF610D021599}" xr6:coauthVersionLast="47" xr6:coauthVersionMax="47" xr10:uidLastSave="{00000000-0000-0000-0000-000000000000}"/>
  <workbookProtection workbookAlgorithmName="SHA-512" workbookHashValue="B3KFh+eOnnafCzOKm2BkzTgHHoEpH1sVttG8ukGxPQknAXiO5e75y5itU0XgcIMiszxvquOhbrVHywxXeOHXdQ==" workbookSaltValue="iE1bJ8gqwIr78CoKU3LO3g==" workbookSpinCount="100000" lockStructure="1"/>
  <bookViews>
    <workbookView xWindow="28635" yWindow="1575" windowWidth="29130" windowHeight="15930" xr2:uid="{7DC2EFF4-B12C-4130-8DB4-EFA1D9530459}"/>
  </bookViews>
  <sheets>
    <sheet name="Zusammenfassung" sheetId="1" r:id="rId1"/>
    <sheet name="Personalmittel" sheetId="3" r:id="rId2"/>
    <sheet name="Sachmittel" sheetId="4" r:id="rId3"/>
    <sheet name="Investitionen" sheetId="6" r:id="rId4"/>
    <sheet name="Dropdown und Hilfen" sheetId="2" state="hidden" r:id="rId5"/>
  </sheets>
  <definedNames>
    <definedName name="_xlnm._FilterDatabase" localSheetId="4" hidden="1">'Dropdown und Hilfen'!$N$1:$V$1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0" i="3" l="1"/>
  <c r="N71" i="3"/>
  <c r="N72" i="3"/>
  <c r="N73" i="3"/>
  <c r="P73" i="3" s="1"/>
  <c r="N74" i="3"/>
  <c r="N75" i="3"/>
  <c r="N76" i="3"/>
  <c r="N77" i="3"/>
  <c r="P77" i="3" s="1"/>
  <c r="N78" i="3"/>
  <c r="N79" i="3"/>
  <c r="N80" i="3"/>
  <c r="N81" i="3"/>
  <c r="P81" i="3" s="1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69" i="3"/>
  <c r="N68" i="3"/>
  <c r="N67" i="3"/>
  <c r="N66" i="3"/>
  <c r="N18" i="3"/>
  <c r="N26" i="3"/>
  <c r="N34" i="3"/>
  <c r="G36" i="6"/>
  <c r="G35" i="6"/>
  <c r="G34" i="6"/>
  <c r="G33" i="6"/>
  <c r="G32" i="6"/>
  <c r="G31" i="6"/>
  <c r="G30" i="6"/>
  <c r="G29" i="6"/>
  <c r="G28" i="6"/>
  <c r="G27" i="6"/>
  <c r="G14" i="6"/>
  <c r="G15" i="6"/>
  <c r="G16" i="6"/>
  <c r="G17" i="6"/>
  <c r="G18" i="6"/>
  <c r="G19" i="6"/>
  <c r="E78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F52" i="3"/>
  <c r="J52" i="3" s="1"/>
  <c r="F53" i="3"/>
  <c r="J53" i="3" s="1"/>
  <c r="F54" i="3"/>
  <c r="N54" i="3" s="1"/>
  <c r="F55" i="3"/>
  <c r="N55" i="3" s="1"/>
  <c r="F56" i="3"/>
  <c r="N56" i="3" s="1"/>
  <c r="F57" i="3"/>
  <c r="J57" i="3" s="1"/>
  <c r="P70" i="3"/>
  <c r="P71" i="3"/>
  <c r="P72" i="3"/>
  <c r="P74" i="3"/>
  <c r="P75" i="3"/>
  <c r="P76" i="3"/>
  <c r="P78" i="3"/>
  <c r="P79" i="3"/>
  <c r="P80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F34" i="3"/>
  <c r="J34" i="3" s="1"/>
  <c r="F35" i="3"/>
  <c r="J35" i="3" s="1"/>
  <c r="F36" i="3"/>
  <c r="J36" i="3" s="1"/>
  <c r="F37" i="3"/>
  <c r="J37" i="3" s="1"/>
  <c r="F38" i="3"/>
  <c r="J38" i="3" s="1"/>
  <c r="F39" i="3"/>
  <c r="J39" i="3" s="1"/>
  <c r="F14" i="3"/>
  <c r="J14" i="3" s="1"/>
  <c r="F15" i="3"/>
  <c r="J15" i="3" s="1"/>
  <c r="F16" i="3"/>
  <c r="J16" i="3" s="1"/>
  <c r="F17" i="3"/>
  <c r="J17" i="3" s="1"/>
  <c r="F18" i="3"/>
  <c r="J18" i="3" s="1"/>
  <c r="F19" i="3"/>
  <c r="J19" i="3" s="1"/>
  <c r="F20" i="3"/>
  <c r="J20" i="3" s="1"/>
  <c r="F21" i="3"/>
  <c r="J21" i="3" s="1"/>
  <c r="F22" i="3"/>
  <c r="J22" i="3" s="1"/>
  <c r="F23" i="3"/>
  <c r="J23" i="3" s="1"/>
  <c r="F24" i="3"/>
  <c r="J24" i="3" s="1"/>
  <c r="F25" i="3"/>
  <c r="J25" i="3" s="1"/>
  <c r="F26" i="3"/>
  <c r="J26" i="3" s="1"/>
  <c r="F27" i="3"/>
  <c r="J27" i="3" s="1"/>
  <c r="F28" i="3"/>
  <c r="J28" i="3" s="1"/>
  <c r="F29" i="3"/>
  <c r="J29" i="3" s="1"/>
  <c r="F30" i="3"/>
  <c r="J30" i="3" s="1"/>
  <c r="F31" i="3"/>
  <c r="J31" i="3" s="1"/>
  <c r="F32" i="3"/>
  <c r="J32" i="3" s="1"/>
  <c r="F33" i="3"/>
  <c r="J33" i="3" s="1"/>
  <c r="G78" i="4" l="1"/>
  <c r="F20" i="1" s="1"/>
  <c r="N52" i="3"/>
  <c r="J56" i="3"/>
  <c r="N38" i="3"/>
  <c r="N22" i="3"/>
  <c r="P22" i="3" s="1"/>
  <c r="N30" i="3"/>
  <c r="N14" i="3"/>
  <c r="J55" i="3"/>
  <c r="N37" i="3"/>
  <c r="N33" i="3"/>
  <c r="N29" i="3"/>
  <c r="N25" i="3"/>
  <c r="N21" i="3"/>
  <c r="P21" i="3" s="1"/>
  <c r="N17" i="3"/>
  <c r="P17" i="3" s="1"/>
  <c r="N53" i="3"/>
  <c r="N57" i="3"/>
  <c r="J54" i="3"/>
  <c r="N36" i="3"/>
  <c r="N32" i="3"/>
  <c r="P32" i="3" s="1"/>
  <c r="N28" i="3"/>
  <c r="N24" i="3"/>
  <c r="P24" i="3" s="1"/>
  <c r="N20" i="3"/>
  <c r="N16" i="3"/>
  <c r="P16" i="3" s="1"/>
  <c r="N39" i="3"/>
  <c r="N35" i="3"/>
  <c r="P35" i="3" s="1"/>
  <c r="N31" i="3"/>
  <c r="N27" i="3"/>
  <c r="P27" i="3" s="1"/>
  <c r="N23" i="3"/>
  <c r="P23" i="3" s="1"/>
  <c r="N19" i="3"/>
  <c r="P19" i="3" s="1"/>
  <c r="N15" i="3"/>
  <c r="P29" i="3"/>
  <c r="P25" i="3"/>
  <c r="P37" i="3"/>
  <c r="P33" i="3"/>
  <c r="P36" i="3"/>
  <c r="P28" i="3"/>
  <c r="P20" i="3"/>
  <c r="P39" i="3"/>
  <c r="P31" i="3"/>
  <c r="P15" i="3"/>
  <c r="P38" i="3"/>
  <c r="P34" i="3"/>
  <c r="P30" i="3"/>
  <c r="P26" i="3"/>
  <c r="P18" i="3"/>
  <c r="P14" i="3"/>
  <c r="G10" i="6" l="1"/>
  <c r="G11" i="6"/>
  <c r="F49" i="3" l="1"/>
  <c r="F50" i="3"/>
  <c r="N50" i="3" s="1"/>
  <c r="F51" i="3"/>
  <c r="N51" i="3" s="1"/>
  <c r="F48" i="3"/>
  <c r="N48" i="3" s="1"/>
  <c r="G38" i="6"/>
  <c r="F22" i="1" s="1"/>
  <c r="G13" i="6"/>
  <c r="G12" i="6"/>
  <c r="G21" i="6"/>
  <c r="D22" i="1" s="1"/>
  <c r="F13" i="3"/>
  <c r="F12" i="3"/>
  <c r="F11" i="3"/>
  <c r="N11" i="3" s="1"/>
  <c r="F10" i="3"/>
  <c r="N10" i="3" s="1"/>
  <c r="G11" i="4"/>
  <c r="G12" i="4"/>
  <c r="G13" i="4"/>
  <c r="G10" i="4"/>
  <c r="J69" i="3"/>
  <c r="J68" i="3"/>
  <c r="J67" i="3"/>
  <c r="J66" i="3"/>
  <c r="E38" i="6"/>
  <c r="E21" i="6"/>
  <c r="E41" i="4"/>
  <c r="B4" i="6"/>
  <c r="B4" i="3"/>
  <c r="B4" i="4"/>
  <c r="J12" i="3" l="1"/>
  <c r="N12" i="3"/>
  <c r="J13" i="3"/>
  <c r="N13" i="3"/>
  <c r="J49" i="3"/>
  <c r="N49" i="3"/>
  <c r="G41" i="4"/>
  <c r="D20" i="1" s="1"/>
  <c r="P69" i="3"/>
  <c r="J50" i="3"/>
  <c r="P49" i="3"/>
  <c r="P57" i="3"/>
  <c r="J51" i="3"/>
  <c r="P51" i="3" s="1"/>
  <c r="P55" i="3"/>
  <c r="P53" i="3"/>
  <c r="P52" i="3"/>
  <c r="P56" i="3"/>
  <c r="J48" i="3"/>
  <c r="P48" i="3" s="1"/>
  <c r="P12" i="3"/>
  <c r="J11" i="3"/>
  <c r="J10" i="3"/>
  <c r="P54" i="3"/>
  <c r="P67" i="3"/>
  <c r="L97" i="3"/>
  <c r="P68" i="3"/>
  <c r="P50" i="3"/>
  <c r="P66" i="3"/>
  <c r="H97" i="3"/>
  <c r="D12" i="1"/>
  <c r="D10" i="1"/>
  <c r="D8" i="1"/>
  <c r="H22" i="1"/>
  <c r="P13" i="3" l="1"/>
  <c r="H20" i="1"/>
  <c r="P11" i="3"/>
  <c r="P10" i="3"/>
  <c r="L59" i="3"/>
  <c r="H59" i="3"/>
  <c r="H41" i="3"/>
  <c r="P59" i="3"/>
  <c r="P97" i="3"/>
  <c r="L41" i="3" l="1"/>
  <c r="F18" i="1" s="1"/>
  <c r="F24" i="1" s="1"/>
  <c r="P41" i="3"/>
  <c r="D18" i="1"/>
  <c r="D24" i="1" s="1"/>
  <c r="H18" i="1" l="1"/>
  <c r="H24" i="1" s="1"/>
</calcChain>
</file>

<file path=xl/sharedStrings.xml><?xml version="1.0" encoding="utf-8"?>
<sst xmlns="http://schemas.openxmlformats.org/spreadsheetml/2006/main" count="1155" uniqueCount="678">
  <si>
    <t>Projekttitel</t>
  </si>
  <si>
    <t>Antragsart</t>
  </si>
  <si>
    <t>Projektdaten</t>
  </si>
  <si>
    <t>FMM2020-144</t>
  </si>
  <si>
    <t>FMM2020-13</t>
  </si>
  <si>
    <t>FMM2020-167</t>
  </si>
  <si>
    <t>FMM2020-185</t>
  </si>
  <si>
    <t>FMM2020-193</t>
  </si>
  <si>
    <t>FMM2020-157</t>
  </si>
  <si>
    <t>FMM2020-76</t>
  </si>
  <si>
    <t>FMM2020-177</t>
  </si>
  <si>
    <t>FMM2020-6</t>
  </si>
  <si>
    <t>FMM2020-11</t>
  </si>
  <si>
    <t>FMM2020-14</t>
  </si>
  <si>
    <t>FMM2020-16</t>
  </si>
  <si>
    <t>FMM2020-29</t>
  </si>
  <si>
    <t>FMM2020-31</t>
  </si>
  <si>
    <t>FMM2020-37</t>
  </si>
  <si>
    <t>FMM2020-40</t>
  </si>
  <si>
    <t>FMM2020-48</t>
  </si>
  <si>
    <t>FMM2020-56</t>
  </si>
  <si>
    <t>FMM2020-61</t>
  </si>
  <si>
    <t>FMM2020-84</t>
  </si>
  <si>
    <t>FMM2020-85</t>
  </si>
  <si>
    <t>FMM2020-99</t>
  </si>
  <si>
    <t>FMM2020-100</t>
  </si>
  <si>
    <t>FMM2020-102</t>
  </si>
  <si>
    <t>FMM2020-110</t>
  </si>
  <si>
    <t>FMM2020-113</t>
  </si>
  <si>
    <t>FMM2020-116</t>
  </si>
  <si>
    <t>FMM2020-141</t>
  </si>
  <si>
    <t>FMM2020-21</t>
  </si>
  <si>
    <t>FMM2020-145</t>
  </si>
  <si>
    <t>FMM2020-232</t>
  </si>
  <si>
    <t>FMM2020-210</t>
  </si>
  <si>
    <t>FMM2020-240</t>
  </si>
  <si>
    <t>FMM2020-225</t>
  </si>
  <si>
    <t>FMM2020-172</t>
  </si>
  <si>
    <t>FMM2020-202</t>
  </si>
  <si>
    <t>FMM2020-47</t>
  </si>
  <si>
    <t>FMM2020-151</t>
  </si>
  <si>
    <t>FMM2020-237</t>
  </si>
  <si>
    <t>FMM2020-218</t>
  </si>
  <si>
    <t>FMM2020-189</t>
  </si>
  <si>
    <t>FMM2020-159</t>
  </si>
  <si>
    <t>FMM2020-179</t>
  </si>
  <si>
    <t>FMM2020-90</t>
  </si>
  <si>
    <t>FMM2020-10</t>
  </si>
  <si>
    <t>FMM2020-20</t>
  </si>
  <si>
    <t>FMM2020-22</t>
  </si>
  <si>
    <t>FMM2020-27</t>
  </si>
  <si>
    <t>FMM2020-33</t>
  </si>
  <si>
    <t>FMM2020-46</t>
  </si>
  <si>
    <t>FMM2020-50</t>
  </si>
  <si>
    <t>FMM2020-52</t>
  </si>
  <si>
    <t>FMM2020-55</t>
  </si>
  <si>
    <t>FMM2020-80</t>
  </si>
  <si>
    <t>FMM2020-86</t>
  </si>
  <si>
    <t>FMM2020-87</t>
  </si>
  <si>
    <t>FMM2020-88</t>
  </si>
  <si>
    <t>FMM2020-101</t>
  </si>
  <si>
    <t>FMM2020-108</t>
  </si>
  <si>
    <t>FMM2020-118</t>
  </si>
  <si>
    <t>FMM2020-120</t>
  </si>
  <si>
    <t>FMM2020-122</t>
  </si>
  <si>
    <t>FMM2020-135</t>
  </si>
  <si>
    <t>FMM2020-186</t>
  </si>
  <si>
    <t>FMM2020-146</t>
  </si>
  <si>
    <t>FMM2020-223</t>
  </si>
  <si>
    <t>FMM2020-216</t>
  </si>
  <si>
    <t>FMM2020-230</t>
  </si>
  <si>
    <t>FMM2020-168</t>
  </si>
  <si>
    <t>FMM2020-208</t>
  </si>
  <si>
    <t>FMM2020-23</t>
  </si>
  <si>
    <t>FMM2020-199</t>
  </si>
  <si>
    <t>FMM2020-176</t>
  </si>
  <si>
    <t>FMM2020-73</t>
  </si>
  <si>
    <t>FMM2020-156</t>
  </si>
  <si>
    <t>FMM2020-182</t>
  </si>
  <si>
    <t>FMM2020-163</t>
  </si>
  <si>
    <t>FMM2020-105</t>
  </si>
  <si>
    <t>FMM2020-196</t>
  </si>
  <si>
    <t>FMM2020-119</t>
  </si>
  <si>
    <t>FMM2020-164</t>
  </si>
  <si>
    <t>FMM2020-222</t>
  </si>
  <si>
    <t>FMM2020-121</t>
  </si>
  <si>
    <t>FMM2020-197</t>
  </si>
  <si>
    <t>FMM2020-215</t>
  </si>
  <si>
    <t>FMM2020-229</t>
  </si>
  <si>
    <t>FMM2020-165</t>
  </si>
  <si>
    <t>FMM2020-207</t>
  </si>
  <si>
    <t>FMM2020-235</t>
  </si>
  <si>
    <t>FMM2020-183</t>
  </si>
  <si>
    <t>FMM2020-17</t>
  </si>
  <si>
    <t>FMM2020-74</t>
  </si>
  <si>
    <t>FMM2020-91</t>
  </si>
  <si>
    <t>FMM2020-103</t>
  </si>
  <si>
    <t>FMM2020-130</t>
  </si>
  <si>
    <t>FMM2020-134</t>
  </si>
  <si>
    <t>FMM2020-8</t>
  </si>
  <si>
    <t>FMM2020-143</t>
  </si>
  <si>
    <t>FMM2020-150</t>
  </si>
  <si>
    <t>FMM2020-42</t>
  </si>
  <si>
    <t>FMM2020-171</t>
  </si>
  <si>
    <t>FMM2020-53</t>
  </si>
  <si>
    <t>FMM2020-203</t>
  </si>
  <si>
    <t>FMM2020-211</t>
  </si>
  <si>
    <t>FMM2020-233</t>
  </si>
  <si>
    <t>FMM2020-152</t>
  </si>
  <si>
    <t>FMM2020-173</t>
  </si>
  <si>
    <t>FMM2020-190</t>
  </si>
  <si>
    <t>FMM2020-226</t>
  </si>
  <si>
    <t>FMM2020-219</t>
  </si>
  <si>
    <t>FMM2020-155</t>
  </si>
  <si>
    <t>FMM2020-65</t>
  </si>
  <si>
    <t>FMM2020-162</t>
  </si>
  <si>
    <t>FMM2020-98</t>
  </si>
  <si>
    <t>FMM2020-181</t>
  </si>
  <si>
    <t>FMM2020-18</t>
  </si>
  <si>
    <t>FMM2020-39</t>
  </si>
  <si>
    <t>FMM2020-51</t>
  </si>
  <si>
    <t>FMM2020-60</t>
  </si>
  <si>
    <t>FMM2020-67</t>
  </si>
  <si>
    <t>FMM2020-72</t>
  </si>
  <si>
    <t>FMM2020-94</t>
  </si>
  <si>
    <t>FMM2020-104</t>
  </si>
  <si>
    <t>FMM2020-106</t>
  </si>
  <si>
    <t>FMM2020-112</t>
  </si>
  <si>
    <t>FMM2020-115</t>
  </si>
  <si>
    <t>FMM2020-41</t>
  </si>
  <si>
    <t>FMM2020-149</t>
  </si>
  <si>
    <t>FMM2020-243</t>
  </si>
  <si>
    <t>FMM2020-227</t>
  </si>
  <si>
    <t>FMM2020-174</t>
  </si>
  <si>
    <t>FMM2020-191</t>
  </si>
  <si>
    <t>FMM2020-153</t>
  </si>
  <si>
    <t>FMM2020-250</t>
  </si>
  <si>
    <t>FMM2020-58</t>
  </si>
  <si>
    <t>FMM2020-220</t>
  </si>
  <si>
    <t>FMM2020-241</t>
  </si>
  <si>
    <t>FMM2020-238</t>
  </si>
  <si>
    <t>FMM2020-249</t>
  </si>
  <si>
    <t>FMM2020-251</t>
  </si>
  <si>
    <t>FMM2020-204</t>
  </si>
  <si>
    <t>FMM2020-234</t>
  </si>
  <si>
    <t>FMM2020-245</t>
  </si>
  <si>
    <t>FMM2020-247</t>
  </si>
  <si>
    <t>FMM2020-252</t>
  </si>
  <si>
    <t>FMM2020-212</t>
  </si>
  <si>
    <t>FMM2020-180</t>
  </si>
  <si>
    <t>FMM2020-206</t>
  </si>
  <si>
    <t>FMM2020-195</t>
  </si>
  <si>
    <t>FMM2020-160</t>
  </si>
  <si>
    <t>FMM2020-214</t>
  </si>
  <si>
    <t>FMM2020-92</t>
  </si>
  <si>
    <t>FMM2020-12</t>
  </si>
  <si>
    <t>FMM2020-15</t>
  </si>
  <si>
    <t>FMM2020-26</t>
  </si>
  <si>
    <t>FMM2020-38</t>
  </si>
  <si>
    <t>FMM2020-45</t>
  </si>
  <si>
    <t>FMM2020-59</t>
  </si>
  <si>
    <t>FMM2020-63</t>
  </si>
  <si>
    <t>FMM2020-66</t>
  </si>
  <si>
    <t>FMM2020-68</t>
  </si>
  <si>
    <t>FMM2020-79</t>
  </si>
  <si>
    <t>FMM2020-83</t>
  </si>
  <si>
    <t>FMM2020-96</t>
  </si>
  <si>
    <t>FMM2020-114</t>
  </si>
  <si>
    <t>FMM2020-117</t>
  </si>
  <si>
    <t>FMM2020-129</t>
  </si>
  <si>
    <t>FMM2020-132</t>
  </si>
  <si>
    <t>FMM2020-138</t>
  </si>
  <si>
    <t>FMM2020-169</t>
  </si>
  <si>
    <t>FMM2020-147</t>
  </si>
  <si>
    <t>FMM2020-187</t>
  </si>
  <si>
    <t>FMM2020-24</t>
  </si>
  <si>
    <t>FMM2020-209</t>
  </si>
  <si>
    <t>FMM2020-248</t>
  </si>
  <si>
    <t>FMM2020-200</t>
  </si>
  <si>
    <t>FMM2020-244</t>
  </si>
  <si>
    <t>FMM2020-246</t>
  </si>
  <si>
    <t>FMM2020-236</t>
  </si>
  <si>
    <t>FMM2020-239</t>
  </si>
  <si>
    <t>FMM2020-217</t>
  </si>
  <si>
    <t>FMM2020-231</t>
  </si>
  <si>
    <t>FMM2020-224</t>
  </si>
  <si>
    <t>FMM2020-242</t>
  </si>
  <si>
    <t>FMM2020-228</t>
  </si>
  <si>
    <t>FMM2020-213</t>
  </si>
  <si>
    <t>FMM2020-205</t>
  </si>
  <si>
    <t>FMM2020-158</t>
  </si>
  <si>
    <t>FMM2020-194</t>
  </si>
  <si>
    <t>FMM2020-81</t>
  </si>
  <si>
    <t>FMM2020-221</t>
  </si>
  <si>
    <t>FMM2020-178</t>
  </si>
  <si>
    <t>FMM2020-166</t>
  </si>
  <si>
    <t>FMM2020-198</t>
  </si>
  <si>
    <t>FMM2020-137</t>
  </si>
  <si>
    <t>FMM2020-184</t>
  </si>
  <si>
    <t>FMM2020-5</t>
  </si>
  <si>
    <t>FMM2020-25</t>
  </si>
  <si>
    <t>FMM2020-44</t>
  </si>
  <si>
    <t>FMM2020-49</t>
  </si>
  <si>
    <t>FMM2020-62</t>
  </si>
  <si>
    <t>FMM2020-70</t>
  </si>
  <si>
    <t>FMM2020-75</t>
  </si>
  <si>
    <t>FMM2020-77</t>
  </si>
  <si>
    <t>FMM2020-78</t>
  </si>
  <si>
    <t>FMM2020-82</t>
  </si>
  <si>
    <t>FMM2020-89</t>
  </si>
  <si>
    <t>FMM2020-93</t>
  </si>
  <si>
    <t>FMM2020-95</t>
  </si>
  <si>
    <t>FMM2020-109</t>
  </si>
  <si>
    <t>FMM2020-123</t>
  </si>
  <si>
    <t>FMM2020-124</t>
  </si>
  <si>
    <t>FMM2020-126</t>
  </si>
  <si>
    <t>FMM2020-128</t>
  </si>
  <si>
    <t>FMM2020-136</t>
  </si>
  <si>
    <t>FMM2020-139</t>
  </si>
  <si>
    <t>FMM2020-142</t>
  </si>
  <si>
    <t>FMM2020-201</t>
  </si>
  <si>
    <t>FMM2020-170</t>
  </si>
  <si>
    <t>FMM2020-188</t>
  </si>
  <si>
    <t>FMM2020-148</t>
  </si>
  <si>
    <t>FMM2020-35</t>
  </si>
  <si>
    <t>FMM2020-192</t>
  </si>
  <si>
    <t>FMM2020-154</t>
  </si>
  <si>
    <t>FMM2020-64</t>
  </si>
  <si>
    <t>FMM2020-175</t>
  </si>
  <si>
    <t>FMM2020-97</t>
  </si>
  <si>
    <t>FMM2020-161</t>
  </si>
  <si>
    <t>FMM2020-4</t>
  </si>
  <si>
    <t>FMM2020-7</t>
  </si>
  <si>
    <t>FMM2020-9</t>
  </si>
  <si>
    <t>FMM2020-19</t>
  </si>
  <si>
    <t>FMM2020-28</t>
  </si>
  <si>
    <t>FMM2020-30</t>
  </si>
  <si>
    <t>FMM2020-32</t>
  </si>
  <si>
    <t>FMM2020-34</t>
  </si>
  <si>
    <t>FMM2020-36</t>
  </si>
  <si>
    <t>FMM2020-43</t>
  </si>
  <si>
    <t>FMM2020-54</t>
  </si>
  <si>
    <t>FMM2020-57</t>
  </si>
  <si>
    <t>FMM2020-69</t>
  </si>
  <si>
    <t>FMM2020-71</t>
  </si>
  <si>
    <t>FMM2020-107</t>
  </si>
  <si>
    <t>FMM2020-111</t>
  </si>
  <si>
    <t>FMM2020-125</t>
  </si>
  <si>
    <t>FMM2020-127</t>
  </si>
  <si>
    <t>FMM2020-131</t>
  </si>
  <si>
    <t>FMM2020-133</t>
  </si>
  <si>
    <t>FMM2020-140</t>
  </si>
  <si>
    <r>
      <t xml:space="preserve">Projekttitel </t>
    </r>
    <r>
      <rPr>
        <sz val="8"/>
        <color theme="1"/>
        <rFont val="Franklin Gothic Book"/>
        <family val="2"/>
      </rPr>
      <t>(automatisch)</t>
    </r>
  </si>
  <si>
    <r>
      <t>Antragsart</t>
    </r>
    <r>
      <rPr>
        <sz val="8"/>
        <color theme="1"/>
        <rFont val="Franklin Gothic Book"/>
        <family val="2"/>
      </rPr>
      <t xml:space="preserve"> (automatisch)</t>
    </r>
  </si>
  <si>
    <t>FMM2020-307</t>
  </si>
  <si>
    <t>Projektnr.</t>
  </si>
  <si>
    <t>Fördermittelempfänger</t>
  </si>
  <si>
    <t>Rheinland-Pfälzische Technische Universität Kaiserslautern-Landau</t>
  </si>
  <si>
    <t>Pädagogische Hochschule Ludwigsburg</t>
  </si>
  <si>
    <t>Hochschule Mainz</t>
  </si>
  <si>
    <t>Universität Hamburg</t>
  </si>
  <si>
    <t>Hochschule für Schauspielkunst Ernst Busch, Berlin</t>
  </si>
  <si>
    <t>Technische Hochschule Aschaffenburg</t>
  </si>
  <si>
    <t>Hochschule für Musik und Theater München</t>
  </si>
  <si>
    <t>Fachhochschule Kiel</t>
  </si>
  <si>
    <t>Pädagogische Hochschule Schwäbisch Gmünd</t>
  </si>
  <si>
    <t>Hochschule Koblenz</t>
  </si>
  <si>
    <t>Duale Hochschule Baden-Württemberg</t>
  </si>
  <si>
    <t>Hochschule Harz, Hochschule für angewandte Wissenschaften (FH)</t>
  </si>
  <si>
    <t>Universität Paderborn</t>
  </si>
  <si>
    <t>Universität Passau</t>
  </si>
  <si>
    <t>Universität Mannheim</t>
  </si>
  <si>
    <t>Technische Universität Dortmund</t>
  </si>
  <si>
    <t>Hochschule Ravensburg-Weingarten</t>
  </si>
  <si>
    <t>Technische Universität Hamburg</t>
  </si>
  <si>
    <t>Hochschule Kaiserslautern</t>
  </si>
  <si>
    <t>Albert-Ludwigs-Universität Freiburg im Breisgau</t>
  </si>
  <si>
    <t>Technische Universität München</t>
  </si>
  <si>
    <t>Hochschule Trier</t>
  </si>
  <si>
    <t>Leuphana Universität Lüneburg</t>
  </si>
  <si>
    <t>Hochschule Ruhr West- University of Applied Sciences</t>
  </si>
  <si>
    <t>Hochschule Fulda</t>
  </si>
  <si>
    <t>Hochschule Bonn-Rhein-Sieg</t>
  </si>
  <si>
    <t>Ostbayerische Technische Hochschule Regensburg</t>
  </si>
  <si>
    <t>Goethe-Universität Frankfurt am Main</t>
  </si>
  <si>
    <t>Hochschule für Musik Carl Maria von Weber Dresden</t>
  </si>
  <si>
    <t>Universität zu Lübeck</t>
  </si>
  <si>
    <t>Universität Kassel</t>
  </si>
  <si>
    <t>EUF - Europa-Universität Flensburg</t>
  </si>
  <si>
    <t>weißensee kunsthochschule berlin</t>
  </si>
  <si>
    <t>Georg-August-Universität Göttingen</t>
  </si>
  <si>
    <t>Universität Duisburg-Essen</t>
  </si>
  <si>
    <t>Brandenburgische Technische Universität Cottbus-Senftenberg</t>
  </si>
  <si>
    <t>Technische Universität Braunschweig</t>
  </si>
  <si>
    <t>Ostfalia Hochschule für angewandte Wissenschaften</t>
  </si>
  <si>
    <t>Hochschule für Technik, Wirtschaft und Kultur Leipzig</t>
  </si>
  <si>
    <t>Charité - Universitätsmedizin Berlin</t>
  </si>
  <si>
    <t>Universität Rostock</t>
  </si>
  <si>
    <t>Universität Leipzig</t>
  </si>
  <si>
    <t>Frankfurt University of Applied Sciences</t>
  </si>
  <si>
    <t>Hochschule Stralsund</t>
  </si>
  <si>
    <t>Technische Hochschule Köln</t>
  </si>
  <si>
    <t>Staatliche Hochschule für Musik Trossingen</t>
  </si>
  <si>
    <t>FH Münster University of Applied Sciences</t>
  </si>
  <si>
    <t>Universität Osnabrück</t>
  </si>
  <si>
    <t>Hochschule für Angewandte Wissenschaften Hamburg</t>
  </si>
  <si>
    <t>Carl von Ossietzky Universität Oldenburg</t>
  </si>
  <si>
    <t>Technische Hochschule Rosenheim</t>
  </si>
  <si>
    <t>Universität Stuttgart</t>
  </si>
  <si>
    <t>Hochschule für Musik Detmold</t>
  </si>
  <si>
    <t>Universität Bremen</t>
  </si>
  <si>
    <t>Evangelische Hochschule Berlin</t>
  </si>
  <si>
    <t>Technische Universität Dresden</t>
  </si>
  <si>
    <t>HAWK - Hochschule für angewandte Wissenschaft und Kunst Hildesheim/Holzminden/Göttingen</t>
  </si>
  <si>
    <t>Hochschule der Medien Stuttgart</t>
  </si>
  <si>
    <t>Hochschule für Angewandte Wissenschaften Hof</t>
  </si>
  <si>
    <t>Universität Hohenheim</t>
  </si>
  <si>
    <t>Technische Hochschule Ingolstadt</t>
  </si>
  <si>
    <t>Technische Hochschule Ulm</t>
  </si>
  <si>
    <t>Technische Universität Bergakademie Freiberg</t>
  </si>
  <si>
    <t>Hochschule für Polizei und öffentliche Verwaltung Nordrhein-Westfalen</t>
  </si>
  <si>
    <t>Justus-Liebig-Universität Gießen</t>
  </si>
  <si>
    <t>Universität Vechta</t>
  </si>
  <si>
    <t>Hochschule Magdeburg-Stendal</t>
  </si>
  <si>
    <t>Hochschule für Gesundheit in Bochum</t>
  </si>
  <si>
    <t>Hochschule für Musik Würzburg</t>
  </si>
  <si>
    <t>Hochschule Anhalt - Anhalt University of Applied Sciences</t>
  </si>
  <si>
    <t>Universität Koblenz</t>
  </si>
  <si>
    <t>Martin-Luther-Universität Halle-Wittenberg</t>
  </si>
  <si>
    <t>Kommunale Hochschule für Verwaltung in Niedersachsen</t>
  </si>
  <si>
    <t>Hochschule Konstanz</t>
  </si>
  <si>
    <t>Katholische Hochschule für Sozialwesen Berlin</t>
  </si>
  <si>
    <t>Westfälische Hochschule Gelsenkirchen, Bocholt, Recklinghausen</t>
  </si>
  <si>
    <t>Universität Bielefeld</t>
  </si>
  <si>
    <t>Hochschule Merseburg</t>
  </si>
  <si>
    <t>Universität der Künste Berlin</t>
  </si>
  <si>
    <t>Johannes Gutenberg-Universität Mainz</t>
  </si>
  <si>
    <t>Universität Siegen</t>
  </si>
  <si>
    <t>Hochschule Osnabrück</t>
  </si>
  <si>
    <t>Europa-Universität Viadrina, Frankfurt (Oder)</t>
  </si>
  <si>
    <t>Hochschule für Technik und Wirtschaft des Saarlandes</t>
  </si>
  <si>
    <t>Hochschule für Technik und Wirtschaft Berlin</t>
  </si>
  <si>
    <t>Ernst-Abbe-Hochschule Jena</t>
  </si>
  <si>
    <t>Ostbayerische Technische Hochschule Amberg-Weiden</t>
  </si>
  <si>
    <t>Fachhochschule Dortmund</t>
  </si>
  <si>
    <t>Stiftung Tierärztliche Hochschule Hannover</t>
  </si>
  <si>
    <t>Medizinische Hochschule Hannover (MHH)</t>
  </si>
  <si>
    <t xml:space="preserve">Hochschule für angewandte Wissenschaften Augsburg </t>
  </si>
  <si>
    <t>Hochschule RheinMain</t>
  </si>
  <si>
    <t>Burg Giebichenstein Kunsthochschule Halle</t>
  </si>
  <si>
    <t>Hochschule Karlsruhe</t>
  </si>
  <si>
    <t>Hochschule für angewandte Wissenschaften Ansbach</t>
  </si>
  <si>
    <t>Universität Regensburg</t>
  </si>
  <si>
    <t>Universität des Saarlandes</t>
  </si>
  <si>
    <t>Rheinische Friedrich-Wilhelms-Universität Bonn</t>
  </si>
  <si>
    <t>Deutsche Sporthochschule Köln</t>
  </si>
  <si>
    <t>Bergische Universität Wuppertal</t>
  </si>
  <si>
    <t>Hochschule Bremen</t>
  </si>
  <si>
    <t>Hochschule Heilbronn</t>
  </si>
  <si>
    <t>Evangelische Hochschule Dresden</t>
  </si>
  <si>
    <t>Hochschule für angewandte Wissenschaften München</t>
  </si>
  <si>
    <t>Philipps-Universität Marburg</t>
  </si>
  <si>
    <t>Technische Universität Ilmenau</t>
  </si>
  <si>
    <t>Hochschule Reutlingen</t>
  </si>
  <si>
    <t>Universität Augsburg</t>
  </si>
  <si>
    <t>Berliner Hochschule für Technik</t>
  </si>
  <si>
    <t>Hochschule für Künste Bremen</t>
  </si>
  <si>
    <t>Hochschule für Fernsehen und Film München</t>
  </si>
  <si>
    <t>Technische Hochschule Nürnberg Georg Simon Ohm</t>
  </si>
  <si>
    <t>Staatliche Hochschule für Musik und Darstellende Kunst Mannheim</t>
  </si>
  <si>
    <t>Universität Bayreuth</t>
  </si>
  <si>
    <t>Bauhaus-Universität Weimar</t>
  </si>
  <si>
    <t>Hochschule Aalen - Technik und Wirtschaft</t>
  </si>
  <si>
    <t>Hochschule für Musik Nürnberg</t>
  </si>
  <si>
    <t>Pädagogische Hochschule Karlsruhe</t>
  </si>
  <si>
    <t>Staatl. Hochschule für Gestaltung Karlsruhe</t>
  </si>
  <si>
    <t>Hochschule für Gestaltung Schwäbisch Gmünd</t>
  </si>
  <si>
    <t>Hochschule Esslingen</t>
  </si>
  <si>
    <t>Hochschule Hannover</t>
  </si>
  <si>
    <t>Rheinisch-Westfälische Technische Hochschule Aachen</t>
  </si>
  <si>
    <t>Hochschule für nachhaltige Entwicklung Eberswalde</t>
  </si>
  <si>
    <t>Julius-Maximilians-Universität Würzburg</t>
  </si>
  <si>
    <t>Otto-Friedrich-Universität Bamberg</t>
  </si>
  <si>
    <t>Akademie der Polizei Hamburg</t>
  </si>
  <si>
    <t>Universität Hildesheim</t>
  </si>
  <si>
    <t>Hochschule für angewandte Wissenschaften Kempten</t>
  </si>
  <si>
    <t xml:space="preserve">Technische Hochschule Ostwestfalen-Lippe </t>
  </si>
  <si>
    <t>Hafencity Universität Hamburg</t>
  </si>
  <si>
    <t>Ruprecht-Karls-Universität Heidelberg</t>
  </si>
  <si>
    <t>Friedrich-Alexander-Universität Erlangen-Nürnberg</t>
  </si>
  <si>
    <t>Alice Salomon Hochschule Berlin</t>
  </si>
  <si>
    <t>g.a.s.t. e.V./TestDaF-Institut</t>
  </si>
  <si>
    <t>Leibniz Universität Hannover</t>
  </si>
  <si>
    <t>Hochschule für Musik Karlsruhe</t>
  </si>
  <si>
    <t>Otto-von-Guericke-Universität Magdeburg</t>
  </si>
  <si>
    <t>Universität zu Köln</t>
  </si>
  <si>
    <t>Hochschule Bochum - University of Applied Sciences</t>
  </si>
  <si>
    <t>Hochschule Pforzheim</t>
  </si>
  <si>
    <t>FernUniversität Hagen</t>
  </si>
  <si>
    <t>Fachhochschule Bielefeld</t>
  </si>
  <si>
    <t>Hochschule für Philosophie München</t>
  </si>
  <si>
    <t>Technische Universität Chemnitz</t>
  </si>
  <si>
    <t>Pädagogische Hochschule Freiburg im Breisgau</t>
  </si>
  <si>
    <t>Technische Hochschule Mittelhessen</t>
  </si>
  <si>
    <t>Hochschule Emden/Leer</t>
  </si>
  <si>
    <t>Hochschule Offenburg</t>
  </si>
  <si>
    <t xml:space="preserve">Hochschule für angewandte Wissenschaften Coburg </t>
  </si>
  <si>
    <t>ILIAS open source e-Learning e.V.</t>
  </si>
  <si>
    <t xml:space="preserve">KIT - Karlsruher Institut für Technologie </t>
  </si>
  <si>
    <t>Hochschule für Technik und Wirtschaft Dresden</t>
  </si>
  <si>
    <t>Hochschule für Musik Saar</t>
  </si>
  <si>
    <t>Pädagogische Hochschule Heidelberg</t>
  </si>
  <si>
    <t>NORDAKADEMIE Hochschule der Wirtschaft</t>
  </si>
  <si>
    <t>Hochschule Mannheim</t>
  </si>
  <si>
    <t>Deutsches Institut für Erwachsenenbildung (DIE)</t>
  </si>
  <si>
    <t>Universität Konstanz</t>
  </si>
  <si>
    <t>Ludwig-Maximilians-Universität München</t>
  </si>
  <si>
    <t>Zentrum für Fernstudien im Hochschulverbund (zfh)</t>
  </si>
  <si>
    <t>Hochschule Mittweida</t>
  </si>
  <si>
    <t>Hochschule für Musik und Theater Hamburg</t>
  </si>
  <si>
    <t>Hochschule für angewandte Wissenschaften Landshut</t>
  </si>
  <si>
    <t>Katholische Universität Eichstätt - Ingolstadt</t>
  </si>
  <si>
    <t>Westsächsische Hochschule Zwickau</t>
  </si>
  <si>
    <t>Hochschule für Musik Franz Liszt Weimar</t>
  </si>
  <si>
    <t>Jade Hochschule -  Wilhelmshaven/Oldenburg/Elsfleth</t>
  </si>
  <si>
    <t>Hochschule Zittau/Görlitz</t>
  </si>
  <si>
    <t>Technische Universität Clausthal</t>
  </si>
  <si>
    <t>Hochschule für Musik Hanns Eisler Berlin</t>
  </si>
  <si>
    <t>Eberhard Karls Universität Tübingen</t>
  </si>
  <si>
    <t>Fachhochschule Polizei Sachsen-Anhalt</t>
  </si>
  <si>
    <t>Universität Ulm</t>
  </si>
  <si>
    <t>Universität Bayern e.V.</t>
  </si>
  <si>
    <t>ELAN e.V.</t>
  </si>
  <si>
    <t>Technische Hochschule Würzburg-Schweinfurt</t>
  </si>
  <si>
    <t>Hochschule für Bildende Künste Dresden</t>
  </si>
  <si>
    <t>Hochschule für Musik und Tanz Köln</t>
  </si>
  <si>
    <t>Universität der Bundeswehr München</t>
  </si>
  <si>
    <t>Berufsakademie Sachsen</t>
  </si>
  <si>
    <t>Hochschule für Musik und Theater; Felix Mendelssohn Bartholdy Leipzig</t>
  </si>
  <si>
    <t>Hochschule für Musik und Theater Rostock</t>
  </si>
  <si>
    <t>Musikhochschule Lübeck</t>
  </si>
  <si>
    <t>Bayerisches Zentrum für Innovative Lehre</t>
  </si>
  <si>
    <t>Virtuelle Hochschule Bayern</t>
  </si>
  <si>
    <t>Hochschule für Musik Freiburg im Breisgau</t>
  </si>
  <si>
    <r>
      <t>Fördermittelempfänger</t>
    </r>
    <r>
      <rPr>
        <sz val="8"/>
        <color theme="1"/>
        <rFont val="Franklin Gothic Book"/>
        <family val="2"/>
      </rPr>
      <t xml:space="preserve"> (automatisch)</t>
    </r>
  </si>
  <si>
    <t>E-Tutor*innen-Qualifizierungsprogramm</t>
  </si>
  <si>
    <t>Kompetenzzentrum Innovation in Studium und Lehre</t>
  </si>
  <si>
    <t>Digital and Data Literacy in Teaching Lab</t>
  </si>
  <si>
    <t>Labor für Digitalität - Digitale Bühnen, K&amp;ou</t>
  </si>
  <si>
    <t>Adaptive digitale Lernräume</t>
  </si>
  <si>
    <t>OER-Lernplattform für Musik</t>
  </si>
  <si>
    <t>Interdisziplinäre Zusammenarbeit als Schlüssel zu</t>
  </si>
  <si>
    <t>Professionalisierung für eine Kultur der Digitalit&amp;auml</t>
  </si>
  <si>
    <t>Kultur der Digitalität an der Hochschule Koblenz</t>
  </si>
  <si>
    <t>Digitalbaukasten für kompetenzorientiertes Selbststudiu</t>
  </si>
  <si>
    <t>Education Competence Network</t>
  </si>
  <si>
    <t>Digitales Lehren und Lernen in erweiterten Realitäten</t>
  </si>
  <si>
    <t>Digitalisierung als Herausforderung und Innovation in der Ho</t>
  </si>
  <si>
    <t>Internes Studiengangs-Audit Digitalisierung - Hochschuldidak</t>
  </si>
  <si>
    <t>Innovation ermöglichen und Transfer fördern: Struk</t>
  </si>
  <si>
    <t>Hybrid Learning Center</t>
  </si>
  <si>
    <t>Social Personalized Embedded Nano-Degrees</t>
  </si>
  <si>
    <t>Open T-Shape for Sustainable Development</t>
  </si>
  <si>
    <t>Souverän lernen im Digitalen</t>
  </si>
  <si>
    <t>Partnerschaft für innovative E-Prüfungen. Projektv</t>
  </si>
  <si>
    <t>Qualität digital gestützter Lehre an bayerischen H</t>
  </si>
  <si>
    <t>Digital begleiteter Studienstart</t>
  </si>
  <si>
    <t>Leuphana: Digital Transformation Lab for Teaching and Learni</t>
  </si>
  <si>
    <t>Collaborative spaces for Online-Meets-Physical LEarning and</t>
  </si>
  <si>
    <t>Gemeinsam Onlineformate weiterentwickeln - Innovativ und Nac</t>
  </si>
  <si>
    <t>4 Dimensions of Digital and Didactic Development</t>
  </si>
  <si>
    <t>Steigerung der Kompetenzorientierung im digitalen Lehren und</t>
  </si>
  <si>
    <t>Build digital competence and explore Digital Sciences</t>
  </si>
  <si>
    <t>Digital Teaching and Learning Lab</t>
  </si>
  <si>
    <t>Musikalische Lehre digital</t>
  </si>
  <si>
    <t>Gesund(heit) lehren und lernen in hybriden Skills-Labs</t>
  </si>
  <si>
    <t>HyFlex, HighTech &amp; HighTouch (H³): Studienerfolg er</t>
  </si>
  <si>
    <t>Universität Kassel digital: Universitäre Lehre neu</t>
  </si>
  <si>
    <t>Study as you are! – Anforderungsdesign und Umsetzungss</t>
  </si>
  <si>
    <t>'+dimensions - neue Potenziale fördern in Kunst un</t>
  </si>
  <si>
    <t>Lernen, Interagieren und Kooperieren - große Lehrveran</t>
  </si>
  <si>
    <t>Prüfungen innovieren, Transfer schaffen, Chancengerecht</t>
  </si>
  <si>
    <t>Projekt “Fach.Deutsch.Digital für Studium und Ber</t>
  </si>
  <si>
    <t>Co³Learn - Innovative digitale Kooperation für das</t>
  </si>
  <si>
    <t>Agile Methoden in digitalen Lehrveranstaltungen</t>
  </si>
  <si>
    <t>Feedback-basiertes E-Assessment in Mathematik, Informatik un</t>
  </si>
  <si>
    <t>Handlungs- und Entscheidungskompetenz Digital Stärken (</t>
  </si>
  <si>
    <t>Digitaler Campus Rostock</t>
  </si>
  <si>
    <t>Digitalisierung in Disziplinen Partizipativ Umsetzen :: Comp</t>
  </si>
  <si>
    <t>Strategische Kompetenzplattform - Innovativ Lernen und Lehre</t>
  </si>
  <si>
    <t>Distanz-Labore in der MINT-Ausbildung</t>
  </si>
  <si>
    <t>Roll-out, Empowerment, Design in Engineering Education: ein</t>
  </si>
  <si>
    <t>Musikstudium im digitalen Raum</t>
  </si>
  <si>
    <t>Lernkultur 4.0: studierendenzentriert - flexibel - gemeinsam</t>
  </si>
  <si>
    <t>Souver@nes Digitales Lehren und Lernen in Niedersachsen</t>
  </si>
  <si>
    <t>Kompetenzen#weiter#entwickeln im digitalen Wandel</t>
  </si>
  <si>
    <t>Partizipation in Studium und Lehre durch digitale und hybrid</t>
  </si>
  <si>
    <t>Hybride, individuelle und greifbare Hochschullehre in Rosenh</t>
  </si>
  <si>
    <t>Digitales Lehren und Lernen an der Universität Stuttgar</t>
  </si>
  <si>
    <t>Netzwerk der Musikhochschulen 4.0</t>
  </si>
  <si>
    <t>Studierendenzentriert | kollaborativ | innovativ Lehren und</t>
  </si>
  <si>
    <t>Potentiale der Digitalisierung nutzen. Zukunftsfähige E</t>
  </si>
  <si>
    <t>virTUos - Virtuelles Lehren und Lernen an der TU Dresden im</t>
  </si>
  <si>
    <t>Hybride Handlungsräume zur Stärkung sozial-emotion</t>
  </si>
  <si>
    <t>TUM Hybrid and Digital Teaching Quality</t>
  </si>
  <si>
    <t>Hochschul-Initiative Digitale Barrierefreiheit für Alle</t>
  </si>
  <si>
    <t>Lehr-Lern-Verbünde in mathematikhaltigen Studiengä</t>
  </si>
  <si>
    <t>Capabilities für die Digitalisierung von Lehren und Ler</t>
  </si>
  <si>
    <t>Digital unterstütztes Lernen in MINT in der angewandten</t>
  </si>
  <si>
    <t>Digitalisierung entlang Lehren, Lernen und Forschen integrie</t>
  </si>
  <si>
    <t>THISuccessAI - Studienerfolg durch KI-gestützte Lernpfa</t>
  </si>
  <si>
    <t>Digitalisierung in der Labordidaktik</t>
  </si>
  <si>
    <t>Entwicklung innovativer Lehr- und Lernumgebungen an der Tech</t>
  </si>
  <si>
    <t>Praxisnahe elektronische Prüfungen</t>
  </si>
  <si>
    <t>Network for Impactful Digital International Teaching-skills</t>
  </si>
  <si>
    <t>Virtuell begleitetes Selbststudium im erweiterten Bildungsra</t>
  </si>
  <si>
    <t>h2d2 - didaktisch und digital kompetent Lehren und Lernen</t>
  </si>
  <si>
    <t>Flexibel kombinierbare Cross-Reality Labore in der Hochschul</t>
  </si>
  <si>
    <t>Basisstudium Gesundheitswissenschaften: digital – indi</t>
  </si>
  <si>
    <t>Digitalisierung, Vernetzung und Vermittlung in der Lehre der</t>
  </si>
  <si>
    <t>Entwicklung von fachspezifischen Lehrkonzepten zum Transfer</t>
  </si>
  <si>
    <t>Digitale Kompetenzen aller sichtbar machen und steigern (Dig</t>
  </si>
  <si>
    <t>eService-Agentur im Land Sachsen-Anhalt</t>
  </si>
  <si>
    <t>Public Administration Clinic - Multimediale Adaption neuer L</t>
  </si>
  <si>
    <t>Erfahrungen festigen und digitale Lehre strukturell veranker</t>
  </si>
  <si>
    <t>SOCIAL ONLINE LEARNING COMMUNITY</t>
  </si>
  <si>
    <t>Digitales Flexibilisierungsprogramm für eine individual</t>
  </si>
  <si>
    <t>Bielefelder Lehrinnovationen für kollaborative Entwickl</t>
  </si>
  <si>
    <t>Digitales Lernen Leben</t>
  </si>
  <si>
    <t>Students4Students @ HoMe</t>
  </si>
  <si>
    <t>Innovationen für die Künstlerische Lehre</t>
  </si>
  <si>
    <t>Gemeinsam Lehrpersonen bilden – Digitalität mit I</t>
  </si>
  <si>
    <t>Digitalität menschlich gestalten</t>
  </si>
  <si>
    <t>Future Skills Applied</t>
  </si>
  <si>
    <t>Programm Kooperationsgruppen Digitale Lehre</t>
  </si>
  <si>
    <t>Kompetenzen für die digitale Arbeitswelt von morgen</t>
  </si>
  <si>
    <t>Curriculum Innovation Hub</t>
  </si>
  <si>
    <t>INStitutionelle Verankerung und Praktische Umsetzung dIgital</t>
  </si>
  <si>
    <t>E-Portfolios in die Praxis bringen – ein Dreiklang aus</t>
  </si>
  <si>
    <t>Digitales Mentoring</t>
  </si>
  <si>
    <t>Digitale Vermittlung und Überprüfung von klinisch-</t>
  </si>
  <si>
    <t>Förderung der digitalen Lehre durch globale Vernetzung</t>
  </si>
  <si>
    <t>DEveloping DIgital Concepts for individual inclined learning</t>
  </si>
  <si>
    <t>gP cycle – Mit digitalen Innovationen Studierfähi</t>
  </si>
  <si>
    <t>Innovative Lehre: Assessment, Rückmeldung, Adaption</t>
  </si>
  <si>
    <t>Studium Digitale</t>
  </si>
  <si>
    <t>Shared Excellence - Laboratory Learning Spaces 4.0</t>
  </si>
  <si>
    <t>Digitaler intelligenter Assistent für Studium und Lehre</t>
  </si>
  <si>
    <t>Selbstlernphasen bei Vorlesungen virtuell und interaktiv beg</t>
  </si>
  <si>
    <t>Digital Teaching Plug-in</t>
  </si>
  <si>
    <t>Virtual Collaboration – Gemeinsam für die Zukunft</t>
  </si>
  <si>
    <t>Sportwissenschaftliche Präsenz- und Onlinelehre optimie</t>
  </si>
  <si>
    <t>Mainzer Modelle für digital erweitertes Lehren und Lern</t>
  </si>
  <si>
    <t>Entwicklung, Umsetzung und Integration hybrider Lehr-/Lern-S</t>
  </si>
  <si>
    <t>Integrierter Ansatz der digitalen Innovation in Studium und</t>
  </si>
  <si>
    <t>Innovation durch Kollaboration – Lehren und Lernen in</t>
  </si>
  <si>
    <t>Beziehungsarbeit im digitalen Raum – reflexive Profess</t>
  </si>
  <si>
    <t>NEO - Campus der Zukunft</t>
  </si>
  <si>
    <t>Marburg Skills: Förderung von Future Skills durch trans</t>
  </si>
  <si>
    <t>Digitalisierung des kompetenzorientierten Prüfens f&amp;uum</t>
  </si>
  <si>
    <t>AART of Digital Teamwork and Innovation</t>
  </si>
  <si>
    <t>Kompetenzentwicklung durch digitale authentische und feedbac</t>
  </si>
  <si>
    <t>Digitales kompetenzorientiertes Prüfen implementieren</t>
  </si>
  <si>
    <t>Interaktive Lehre in virtuellen MINT-Laboren der Hochschule</t>
  </si>
  <si>
    <t>We Dig It! Innovative Lehr-, Lern-, Konzert- und Ausstellung</t>
  </si>
  <si>
    <t>Horizontale, digitale Integration von Lehre und Filmprodukti</t>
  </si>
  <si>
    <t>Digitale Transformation der Hochschullehre gestalten –</t>
  </si>
  <si>
    <t>Innovative Konzepte und Angebote für die zeitgemä&amp;</t>
  </si>
  <si>
    <t>Datenbasierter Lernunterstützungsassistent</t>
  </si>
  <si>
    <t>Lernraum.Bauhaus: individuell - kooperativ - hybrid</t>
  </si>
  <si>
    <t>studien.cloud</t>
  </si>
  <si>
    <t>Remote-Learning an Musikhochschulen: Explorieren – Eva</t>
  </si>
  <si>
    <t>Digital Assessment - Digitales, kompetenzorientiertes Pr&amp;uum</t>
  </si>
  <si>
    <t>Open Resource Center</t>
  </si>
  <si>
    <t>hfg.design 2.0 - prozess- und nutzerorientierte Lernplattfor</t>
  </si>
  <si>
    <t>IdeaL – Innovationsnetzwerk für digitale adaptive</t>
  </si>
  <si>
    <t>Digitalisierung Didaktisch Denken</t>
  </si>
  <si>
    <t>Digital kompetenzorientiert Prüfen</t>
  </si>
  <si>
    <t>Innovationscluster E-Assessment</t>
  </si>
  <si>
    <t>Digital Innovation &amp; Learning Lab</t>
  </si>
  <si>
    <t>Digitale Innovationen in der Lehre durch virtuelles und Blen</t>
  </si>
  <si>
    <t>Digitale Kulturen der Lehre entwickeln</t>
  </si>
  <si>
    <t>Attraktive und innovative digitale Lehre für Polizeistu</t>
  </si>
  <si>
    <t>Digital C@MPUS-le@rning: Implementierung und Transfer digita</t>
  </si>
  <si>
    <t>Einzelantrag</t>
  </si>
  <si>
    <t>Verbundantrag</t>
  </si>
  <si>
    <r>
      <t xml:space="preserve">Projektnummer </t>
    </r>
    <r>
      <rPr>
        <sz val="8"/>
        <color theme="1"/>
        <rFont val="Franklin Gothic Book"/>
        <family val="2"/>
      </rPr>
      <t>(Bitte wählen &gt;&gt;)</t>
    </r>
  </si>
  <si>
    <t>Finanzübersicht</t>
  </si>
  <si>
    <t>Personalmittel</t>
  </si>
  <si>
    <t>Sachmittel</t>
  </si>
  <si>
    <t>Investitionen</t>
  </si>
  <si>
    <t>Jahr</t>
  </si>
  <si>
    <t>∑</t>
  </si>
  <si>
    <t>lfd. Nr.</t>
  </si>
  <si>
    <t>Anzahl</t>
  </si>
  <si>
    <t>Monate</t>
  </si>
  <si>
    <t>VZÄ</t>
  </si>
  <si>
    <t>Entgeltgr.</t>
  </si>
  <si>
    <t>Summe Ausgaben</t>
  </si>
  <si>
    <t>Tarifbeschäftigte</t>
  </si>
  <si>
    <t>Ausgaben im Monat</t>
  </si>
  <si>
    <t>Professuren</t>
  </si>
  <si>
    <t>Studentische Beschäftigte &amp; Wissenschaftliche Hilfskräfte</t>
  </si>
  <si>
    <t>Kategorie</t>
  </si>
  <si>
    <t>Kurzbeschreibung
ggf. Begründung</t>
  </si>
  <si>
    <t>Kalkulierte Ausgaben
(€ brutto)</t>
  </si>
  <si>
    <t>Kategorien Sachmittel</t>
  </si>
  <si>
    <t>Aufträge</t>
  </si>
  <si>
    <t>Allg. Verwaltungsausgaben</t>
  </si>
  <si>
    <t>Sonst. Verwaltungsausgaben</t>
  </si>
  <si>
    <t>Reise-/Betreuungskosten</t>
  </si>
  <si>
    <t>Raummiete/Veranstaltungen</t>
  </si>
  <si>
    <t>Std. im Monat</t>
  </si>
  <si>
    <t xml:space="preserve">Aufgabenbeschreibung
</t>
  </si>
  <si>
    <t>FBM2020 Projektverlängerung | Finanzierungsplan | Zusammenfassung</t>
  </si>
  <si>
    <t>FBM2020 Projektverlängerung | Finanzierungsplan | Personalmittel</t>
  </si>
  <si>
    <t>FBM2020 Projektverlängerung | Finanzierungsplan | Sachmittel</t>
  </si>
  <si>
    <t>FBM2020 Projektverlängerung | Finanzierungsplan | Investitionen</t>
  </si>
  <si>
    <t>E 15</t>
  </si>
  <si>
    <t>E 14</t>
  </si>
  <si>
    <t>E 13</t>
  </si>
  <si>
    <t>E 12</t>
  </si>
  <si>
    <t>E 11</t>
  </si>
  <si>
    <t>E 10</t>
  </si>
  <si>
    <t>E 9b</t>
  </si>
  <si>
    <t>E 9a</t>
  </si>
  <si>
    <t>E 8</t>
  </si>
  <si>
    <t>E 7</t>
  </si>
  <si>
    <t>E 6</t>
  </si>
  <si>
    <t>E 5</t>
  </si>
  <si>
    <t>E 4</t>
  </si>
  <si>
    <t>E 3</t>
  </si>
  <si>
    <t>E 2</t>
  </si>
  <si>
    <t>Ä 1</t>
  </si>
  <si>
    <t>Ä 2</t>
  </si>
  <si>
    <t>Ä 3</t>
  </si>
  <si>
    <t>-</t>
  </si>
  <si>
    <t>Ä 4</t>
  </si>
  <si>
    <t>Stufe</t>
  </si>
  <si>
    <t>Besoldung</t>
  </si>
  <si>
    <t>Bundesland</t>
  </si>
  <si>
    <t>Kosten</t>
  </si>
  <si>
    <t>Baden-Württemberg W1</t>
  </si>
  <si>
    <t>Baden-Württemberg W2</t>
  </si>
  <si>
    <t>Bayern W1</t>
  </si>
  <si>
    <t>Bayern W2</t>
  </si>
  <si>
    <t>Berlin W1</t>
  </si>
  <si>
    <t>Berlin W2</t>
  </si>
  <si>
    <t>Brandenburg W1</t>
  </si>
  <si>
    <t>Brandenburg W2</t>
  </si>
  <si>
    <t>Bremen W1</t>
  </si>
  <si>
    <t>Bremen W2</t>
  </si>
  <si>
    <t>Hamburg W1</t>
  </si>
  <si>
    <t>Hamburg W2</t>
  </si>
  <si>
    <t>Hessen W1</t>
  </si>
  <si>
    <t>Hessen W2</t>
  </si>
  <si>
    <t>Mecklenburg-Vorpommern W1</t>
  </si>
  <si>
    <t>Mecklenburg-Vorpommern W2</t>
  </si>
  <si>
    <t>Niedersachsen W1</t>
  </si>
  <si>
    <t>Niedersachsen W2</t>
  </si>
  <si>
    <t>Nordrhein-Westfalen W1</t>
  </si>
  <si>
    <t>Nordrhein-Westfalen W2</t>
  </si>
  <si>
    <t>Rheinland-Pfalz W1</t>
  </si>
  <si>
    <t>Rheinland-Pfalz W2</t>
  </si>
  <si>
    <t>Saarland W1</t>
  </si>
  <si>
    <t>Saarland W2</t>
  </si>
  <si>
    <t>Sachsen W1</t>
  </si>
  <si>
    <t>Sachsen W2</t>
  </si>
  <si>
    <t>Sachsen-Anhalt W1</t>
  </si>
  <si>
    <t>Sachsen-Anhalt W2</t>
  </si>
  <si>
    <t>Schleswig-Holstein W1</t>
  </si>
  <si>
    <t>Schleswig-Holstein W2</t>
  </si>
  <si>
    <t>Thüringen W1</t>
  </si>
  <si>
    <t>Thüringen W2</t>
  </si>
  <si>
    <t>Ausgaben pro Stunde</t>
  </si>
  <si>
    <t>ggf. Entgeltgr.</t>
  </si>
  <si>
    <t xml:space="preserve">Digitale Kompetenzen aller sichtbar machen und steigern </t>
  </si>
  <si>
    <t>Aufgabenbeschreibung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</si>
</sst>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EUR&quot;"/>
    <numFmt numFmtId="165" formatCode="#,##0.00\ &quot;€&quot;"/>
    <numFmt numFmtId="166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8"/>
      <color theme="1"/>
      <name val="Franklin Gothic Book"/>
      <family val="2"/>
    </font>
    <font>
      <sz val="18"/>
      <color rgb="FFE05B29"/>
      <name val="Franklin Gothic Book"/>
      <family val="2"/>
    </font>
    <font>
      <sz val="10"/>
      <color theme="1"/>
      <name val="Franklin Gothic Book"/>
      <family val="2"/>
    </font>
    <font>
      <sz val="8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rgb="FFE05B29"/>
      <name val="Franklin Gothic Book"/>
      <family val="2"/>
    </font>
    <font>
      <b/>
      <sz val="11"/>
      <color theme="0"/>
      <name val="Franklin Gothic Book"/>
      <family val="2"/>
    </font>
    <font>
      <b/>
      <sz val="10"/>
      <color theme="1"/>
      <name val="Franklin Gothic Book"/>
      <family val="2"/>
    </font>
    <font>
      <b/>
      <sz val="11"/>
      <color rgb="FF98AB8B"/>
      <name val="Franklin Gothic Book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E2D6"/>
        <bgColor indexed="64"/>
      </patternFill>
    </fill>
    <fill>
      <patternFill patternType="solid">
        <fgColor rgb="FF98AB8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164" fontId="6" fillId="3" borderId="1" xfId="0" applyNumberFormat="1" applyFont="1" applyFill="1" applyBorder="1" applyAlignment="1">
      <alignment vertical="top"/>
    </xf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3" borderId="4" xfId="0" applyFont="1" applyFill="1" applyBorder="1" applyAlignment="1">
      <alignment horizontal="center" vertical="top"/>
    </xf>
    <xf numFmtId="164" fontId="9" fillId="2" borderId="1" xfId="0" applyNumberFormat="1" applyFont="1" applyFill="1" applyBorder="1" applyAlignment="1">
      <alignment horizontal="right" vertical="top"/>
    </xf>
    <xf numFmtId="164" fontId="8" fillId="3" borderId="1" xfId="0" applyNumberFormat="1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164" fontId="8" fillId="3" borderId="3" xfId="0" applyNumberFormat="1" applyFont="1" applyFill="1" applyBorder="1" applyAlignment="1">
      <alignment vertical="top"/>
    </xf>
    <xf numFmtId="164" fontId="8" fillId="3" borderId="2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horizontal="right" vertical="top"/>
    </xf>
    <xf numFmtId="0" fontId="1" fillId="0" borderId="0" xfId="0" applyFont="1"/>
    <xf numFmtId="4" fontId="0" fillId="0" borderId="0" xfId="0" applyNumberFormat="1"/>
    <xf numFmtId="4" fontId="0" fillId="0" borderId="0" xfId="0" quotePrefix="1" applyNumberFormat="1"/>
    <xf numFmtId="0" fontId="11" fillId="0" borderId="0" xfId="1" applyFont="1" applyAlignment="1">
      <alignment horizontal="center" vertical="center" wrapText="1"/>
    </xf>
    <xf numFmtId="166" fontId="11" fillId="0" borderId="0" xfId="1" applyNumberFormat="1" applyFont="1" applyAlignment="1">
      <alignment horizontal="center" vertical="center" wrapText="1"/>
    </xf>
    <xf numFmtId="0" fontId="11" fillId="0" borderId="0" xfId="1" applyFont="1"/>
    <xf numFmtId="165" fontId="11" fillId="0" borderId="0" xfId="1" applyNumberFormat="1" applyFont="1" applyProtection="1">
      <protection locked="0"/>
    </xf>
    <xf numFmtId="0" fontId="11" fillId="0" borderId="0" xfId="0" applyFont="1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164" fontId="4" fillId="2" borderId="1" xfId="0" applyNumberFormat="1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64" fontId="4" fillId="0" borderId="1" xfId="0" applyNumberFormat="1" applyFont="1" applyBorder="1" applyAlignment="1" applyProtection="1">
      <alignment vertical="top"/>
      <protection locked="0"/>
    </xf>
    <xf numFmtId="0" fontId="8" fillId="3" borderId="4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164" fontId="4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64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164" fontId="4" fillId="2" borderId="1" xfId="0" applyNumberFormat="1" applyFont="1" applyFill="1" applyBorder="1" applyAlignment="1">
      <alignment vertical="top"/>
    </xf>
    <xf numFmtId="164" fontId="9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</cellXfs>
  <cellStyles count="7">
    <cellStyle name="Prozent 2" xfId="6" xr:uid="{84EEB930-69F1-49FA-9A4D-5BCC8EBCDE12}"/>
    <cellStyle name="Standard" xfId="0" builtinId="0"/>
    <cellStyle name="Standard 2" xfId="2" xr:uid="{2364F331-409E-4A54-BE3F-B029A05BAE1B}"/>
    <cellStyle name="Standard 2 2" xfId="3" xr:uid="{2E0EAF28-6079-4635-9FC4-811BC363747D}"/>
    <cellStyle name="Standard 3" xfId="4" xr:uid="{65597274-266A-4D4E-8111-68B5D0DCE733}"/>
    <cellStyle name="Standard 4" xfId="5" xr:uid="{7211169D-378F-4C25-B8A6-93FC5EEB125F}"/>
    <cellStyle name="Standard 5" xfId="1" xr:uid="{1173896B-30C5-475D-B1A5-4D9D9F9E74FC}"/>
  </cellStyles>
  <dxfs count="0"/>
  <tableStyles count="0" defaultTableStyle="TableStyleMedium2" defaultPivotStyle="PivotStyleLight16"/>
  <colors>
    <mruColors>
      <color rgb="FFDBE2D6"/>
      <color rgb="FF98AB8B"/>
      <color rgb="FFE05B29"/>
      <color rgb="FFAABA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C16A-7FCD-4C3E-9AEB-57DF302A28FD}">
  <dimension ref="B2:H24"/>
  <sheetViews>
    <sheetView showGridLines="0" tabSelected="1" zoomScaleNormal="100" workbookViewId="0">
      <selection activeCell="D6" sqref="D6"/>
    </sheetView>
  </sheetViews>
  <sheetFormatPr baseColWidth="10" defaultColWidth="11.42578125" defaultRowHeight="15.75" x14ac:dyDescent="0.25"/>
  <cols>
    <col min="1" max="1" width="6.7109375" style="1" customWidth="1"/>
    <col min="2" max="2" width="33.5703125" style="1" customWidth="1"/>
    <col min="3" max="3" width="1.28515625" style="1" customWidth="1"/>
    <col min="4" max="4" width="33.5703125" style="1" customWidth="1"/>
    <col min="5" max="5" width="1.28515625" style="1" customWidth="1"/>
    <col min="6" max="6" width="33.5703125" style="1" customWidth="1"/>
    <col min="7" max="7" width="1.28515625" style="1" customWidth="1"/>
    <col min="8" max="8" width="33.5703125" style="1" customWidth="1"/>
    <col min="9" max="16384" width="11.42578125" style="1"/>
  </cols>
  <sheetData>
    <row r="2" spans="2:8" s="2" customFormat="1" ht="30.75" customHeight="1" x14ac:dyDescent="0.25">
      <c r="B2" s="3" t="s">
        <v>614</v>
      </c>
      <c r="C2" s="3"/>
      <c r="E2" s="3"/>
      <c r="G2" s="3"/>
    </row>
    <row r="4" spans="2:8" x14ac:dyDescent="0.25">
      <c r="B4" s="7" t="s">
        <v>2</v>
      </c>
      <c r="C4" s="6"/>
      <c r="E4" s="6"/>
      <c r="G4" s="6"/>
    </row>
    <row r="5" spans="2:8" ht="6" customHeight="1" x14ac:dyDescent="0.25">
      <c r="B5" s="5"/>
      <c r="C5" s="5"/>
      <c r="E5" s="5"/>
      <c r="G5" s="5"/>
    </row>
    <row r="6" spans="2:8" x14ac:dyDescent="0.25">
      <c r="B6" s="1" t="s">
        <v>586</v>
      </c>
      <c r="D6" s="61"/>
    </row>
    <row r="7" spans="2:8" ht="6" customHeight="1" x14ac:dyDescent="0.25">
      <c r="B7" s="5"/>
      <c r="C7" s="5"/>
      <c r="E7" s="5"/>
      <c r="G7" s="5"/>
    </row>
    <row r="8" spans="2:8" x14ac:dyDescent="0.25">
      <c r="B8" s="1" t="s">
        <v>444</v>
      </c>
      <c r="D8" s="74" t="str">
        <f>_xlfn.IFNA(VLOOKUP(D6,'Dropdown und Hilfen'!$N$2:$Q$251,2,FALSE),"")</f>
        <v/>
      </c>
      <c r="E8" s="75"/>
      <c r="F8" s="76"/>
    </row>
    <row r="9" spans="2:8" ht="6" customHeight="1" x14ac:dyDescent="0.25">
      <c r="B9" s="5"/>
      <c r="C9" s="5"/>
      <c r="E9" s="5"/>
      <c r="G9" s="5"/>
    </row>
    <row r="10" spans="2:8" x14ac:dyDescent="0.25">
      <c r="B10" s="1" t="s">
        <v>252</v>
      </c>
      <c r="D10" s="74" t="str">
        <f>_xlfn.IFNA(VLOOKUP(D6,'Dropdown und Hilfen'!$N$2:$Q$251,3,FALSE),"")</f>
        <v/>
      </c>
      <c r="E10" s="75"/>
      <c r="F10" s="76"/>
    </row>
    <row r="11" spans="2:8" ht="6" customHeight="1" x14ac:dyDescent="0.25">
      <c r="B11" s="5"/>
      <c r="C11" s="5"/>
      <c r="E11" s="5"/>
      <c r="G11" s="5"/>
    </row>
    <row r="12" spans="2:8" x14ac:dyDescent="0.25">
      <c r="B12" s="1" t="s">
        <v>253</v>
      </c>
      <c r="D12" s="74" t="str">
        <f>_xlfn.IFNA(VLOOKUP(D6,'Dropdown und Hilfen'!$N$2:$Q$251,4,FALSE),"")</f>
        <v/>
      </c>
      <c r="E12" s="75"/>
      <c r="F12" s="76"/>
    </row>
    <row r="14" spans="2:8" x14ac:dyDescent="0.25">
      <c r="B14" s="7" t="s">
        <v>587</v>
      </c>
      <c r="C14" s="6"/>
      <c r="E14" s="6"/>
      <c r="G14" s="6"/>
    </row>
    <row r="15" spans="2:8" ht="6" customHeight="1" x14ac:dyDescent="0.25">
      <c r="B15" s="5"/>
      <c r="C15" s="5"/>
      <c r="E15" s="5"/>
      <c r="G15" s="5"/>
    </row>
    <row r="16" spans="2:8" x14ac:dyDescent="0.25">
      <c r="B16" s="20" t="s">
        <v>591</v>
      </c>
      <c r="D16" s="11">
        <v>2024</v>
      </c>
      <c r="F16" s="11">
        <v>2025</v>
      </c>
      <c r="H16" s="11" t="s">
        <v>592</v>
      </c>
    </row>
    <row r="17" spans="2:8" ht="6" customHeight="1" x14ac:dyDescent="0.25">
      <c r="B17" s="5"/>
      <c r="C17" s="5"/>
      <c r="E17" s="5"/>
      <c r="G17" s="5"/>
    </row>
    <row r="18" spans="2:8" x14ac:dyDescent="0.25">
      <c r="B18" s="21" t="s">
        <v>588</v>
      </c>
      <c r="C18" s="5"/>
      <c r="D18" s="67">
        <f>Personalmittel!H41+Personalmittel!H59+Personalmittel!H97</f>
        <v>0</v>
      </c>
      <c r="E18" s="25"/>
      <c r="F18" s="67">
        <f>Personalmittel!L41+Personalmittel!L59+Personalmittel!L97</f>
        <v>0</v>
      </c>
      <c r="G18" s="25"/>
      <c r="H18" s="68">
        <f>D18+F18</f>
        <v>0</v>
      </c>
    </row>
    <row r="19" spans="2:8" ht="6" customHeight="1" x14ac:dyDescent="0.25">
      <c r="B19" s="5"/>
      <c r="C19" s="5"/>
      <c r="D19" s="26"/>
      <c r="E19" s="25"/>
      <c r="F19" s="26"/>
      <c r="G19" s="25"/>
      <c r="H19" s="26"/>
    </row>
    <row r="20" spans="2:8" x14ac:dyDescent="0.25">
      <c r="B20" s="21" t="s">
        <v>589</v>
      </c>
      <c r="C20" s="5"/>
      <c r="D20" s="67">
        <f>Sachmittel!G41</f>
        <v>0</v>
      </c>
      <c r="E20" s="25"/>
      <c r="F20" s="67">
        <f>Sachmittel!G78</f>
        <v>0</v>
      </c>
      <c r="G20" s="25"/>
      <c r="H20" s="68">
        <f>D20+F20</f>
        <v>0</v>
      </c>
    </row>
    <row r="21" spans="2:8" ht="6" customHeight="1" x14ac:dyDescent="0.25">
      <c r="B21" s="5"/>
      <c r="C21" s="5"/>
      <c r="D21" s="26"/>
      <c r="E21" s="25"/>
      <c r="F21" s="26"/>
      <c r="G21" s="25"/>
      <c r="H21" s="26"/>
    </row>
    <row r="22" spans="2:8" x14ac:dyDescent="0.25">
      <c r="B22" s="21" t="s">
        <v>590</v>
      </c>
      <c r="C22" s="5"/>
      <c r="D22" s="67">
        <f>Investitionen!G21</f>
        <v>0</v>
      </c>
      <c r="E22" s="25"/>
      <c r="F22" s="67">
        <f>Investitionen!G38</f>
        <v>0</v>
      </c>
      <c r="G22" s="25"/>
      <c r="H22" s="68">
        <f>D22+F22</f>
        <v>0</v>
      </c>
    </row>
    <row r="23" spans="2:8" ht="6" customHeight="1" x14ac:dyDescent="0.25">
      <c r="B23" s="5"/>
      <c r="C23" s="5"/>
      <c r="D23" s="23"/>
      <c r="E23" s="22"/>
      <c r="F23" s="23"/>
      <c r="G23" s="22"/>
      <c r="H23" s="23"/>
    </row>
    <row r="24" spans="2:8" x14ac:dyDescent="0.25">
      <c r="B24" s="21" t="s">
        <v>592</v>
      </c>
      <c r="C24" s="5"/>
      <c r="D24" s="24">
        <f>D18+D20+D22</f>
        <v>0</v>
      </c>
      <c r="E24" s="22"/>
      <c r="F24" s="24">
        <f>F18+F20+F22</f>
        <v>0</v>
      </c>
      <c r="G24" s="22"/>
      <c r="H24" s="24">
        <f>H18+H20+H22</f>
        <v>0</v>
      </c>
    </row>
  </sheetData>
  <sheetProtection algorithmName="SHA-512" hashValue="PYLcIi9selJ1gSdPzNs0Ro0t3v7OqikNYms/cN1pnQtaQogFwnKpygUpCOMmpx38c6mtOB+dbTaIAV53XAnnOw==" saltValue="h2sQZ/8cgiEw7JhIEYl+/g==" spinCount="100000" sheet="1" objects="1" scenarios="1" selectLockedCells="1"/>
  <protectedRanges>
    <protectedRange sqref="D6" name="Auswahl Projektnr."/>
  </protectedRanges>
  <mergeCells count="3">
    <mergeCell ref="D8:F8"/>
    <mergeCell ref="D10:F10"/>
    <mergeCell ref="D12:F12"/>
  </mergeCells>
  <pageMargins left="0.7" right="0.7" top="0.78740157499999996" bottom="0.78740157499999996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&gt;&gt;Bitte wählen Sie Ihre Projektnummer aus der Dropdown-Liste aus&lt;&lt;" xr:uid="{F20A9275-D10E-486B-94B2-0DCFD3D22D92}">
          <x14:formula1>
            <xm:f>'Dropdown und Hilfen'!$N$2:$N$251</xm:f>
          </x14:formula1>
          <xm:sqref>D6:E7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D6D35-16A6-4F5C-AA29-15DE199411D3}">
  <dimension ref="B2:P97"/>
  <sheetViews>
    <sheetView showGridLines="0" zoomScale="85" zoomScaleNormal="85" workbookViewId="0">
      <selection activeCell="C10" sqref="C10"/>
    </sheetView>
  </sheetViews>
  <sheetFormatPr baseColWidth="10" defaultColWidth="11.42578125" defaultRowHeight="15.75" x14ac:dyDescent="0.25"/>
  <cols>
    <col min="1" max="1" width="6.7109375" style="1" customWidth="1"/>
    <col min="2" max="2" width="8.42578125" style="1" customWidth="1"/>
    <col min="3" max="3" width="18.5703125" style="1" customWidth="1"/>
    <col min="4" max="4" width="7" style="1" customWidth="1"/>
    <col min="5" max="5" width="46.140625" style="1" customWidth="1"/>
    <col min="6" max="6" width="18.7109375" style="1" customWidth="1"/>
    <col min="7" max="7" width="1.28515625" style="1" customWidth="1"/>
    <col min="8" max="9" width="11.42578125" style="1"/>
    <col min="10" max="10" width="22.5703125" style="1" customWidth="1"/>
    <col min="11" max="11" width="1.28515625" style="1" customWidth="1"/>
    <col min="12" max="13" width="11.42578125" style="1"/>
    <col min="14" max="14" width="22.5703125" style="1" customWidth="1"/>
    <col min="15" max="15" width="1.28515625" style="1" customWidth="1"/>
    <col min="16" max="16" width="29" style="1" customWidth="1"/>
    <col min="17" max="16384" width="11.42578125" style="1"/>
  </cols>
  <sheetData>
    <row r="2" spans="2:16" s="2" customFormat="1" ht="30.75" customHeight="1" x14ac:dyDescent="0.25">
      <c r="B2" s="3" t="s">
        <v>615</v>
      </c>
      <c r="C2" s="3"/>
      <c r="D2" s="3"/>
      <c r="F2" s="3"/>
      <c r="G2" s="3"/>
      <c r="H2" s="3"/>
      <c r="K2" s="3"/>
      <c r="O2" s="3"/>
    </row>
    <row r="4" spans="2:16" x14ac:dyDescent="0.25">
      <c r="B4" s="40" t="str">
        <f>IF(Zusammenfassung!$D$6="","",Zusammenfassung!$D$6)</f>
        <v/>
      </c>
      <c r="E4" s="6"/>
    </row>
    <row r="6" spans="2:16" x14ac:dyDescent="0.25">
      <c r="B6" s="7" t="s">
        <v>599</v>
      </c>
      <c r="G6" s="6"/>
      <c r="H6" s="84">
        <v>2024</v>
      </c>
      <c r="I6" s="84"/>
      <c r="J6" s="84"/>
      <c r="K6" s="6"/>
      <c r="L6" s="84">
        <v>2025</v>
      </c>
      <c r="M6" s="84"/>
      <c r="N6" s="84"/>
      <c r="O6" s="6"/>
      <c r="P6" s="4"/>
    </row>
    <row r="7" spans="2:16" ht="6" customHeight="1" x14ac:dyDescent="0.25">
      <c r="B7" s="5"/>
      <c r="C7" s="5"/>
      <c r="D7" s="5"/>
      <c r="F7" s="5"/>
      <c r="H7" s="5"/>
    </row>
    <row r="8" spans="2:16" ht="31.5" x14ac:dyDescent="0.25">
      <c r="B8" s="12" t="s">
        <v>593</v>
      </c>
      <c r="C8" s="13" t="s">
        <v>597</v>
      </c>
      <c r="D8" s="13" t="s">
        <v>638</v>
      </c>
      <c r="E8" s="13" t="s">
        <v>613</v>
      </c>
      <c r="F8" s="15" t="s">
        <v>600</v>
      </c>
      <c r="G8" s="9"/>
      <c r="H8" s="13" t="s">
        <v>595</v>
      </c>
      <c r="I8" s="13" t="s">
        <v>596</v>
      </c>
      <c r="J8" s="69" t="s">
        <v>598</v>
      </c>
      <c r="K8" s="9"/>
      <c r="L8" s="13" t="s">
        <v>595</v>
      </c>
      <c r="M8" s="13" t="s">
        <v>596</v>
      </c>
      <c r="N8" s="70" t="s">
        <v>598</v>
      </c>
      <c r="O8" s="10"/>
      <c r="P8" s="15" t="s">
        <v>592</v>
      </c>
    </row>
    <row r="9" spans="2:16" ht="6" customHeight="1" x14ac:dyDescent="0.25">
      <c r="B9" s="5"/>
      <c r="C9" s="5"/>
      <c r="D9" s="5"/>
      <c r="F9" s="5"/>
      <c r="H9" s="5"/>
    </row>
    <row r="10" spans="2:16" x14ac:dyDescent="0.25">
      <c r="B10" s="27">
        <v>1</v>
      </c>
      <c r="C10" s="52"/>
      <c r="D10" s="52"/>
      <c r="E10" s="85"/>
      <c r="F10" s="71">
        <f>+IFERROR(INDEX('Dropdown und Hilfen'!$B$2:$H$21,MATCH(Personalmittel!$C10,'Dropdown und Hilfen'!$B$2:$B$21,0),MATCH(Personalmittel!$D10,'Dropdown und Hilfen'!$B$2:$H$2,0)),0)</f>
        <v>0</v>
      </c>
      <c r="G10" s="28"/>
      <c r="H10" s="52"/>
      <c r="I10" s="52"/>
      <c r="J10" s="71">
        <f>F10*H10*I10</f>
        <v>0</v>
      </c>
      <c r="K10" s="28"/>
      <c r="L10" s="52"/>
      <c r="M10" s="52"/>
      <c r="N10" s="71">
        <f>F10*L10*M10</f>
        <v>0</v>
      </c>
      <c r="O10" s="29"/>
      <c r="P10" s="35">
        <f>J10+N10</f>
        <v>0</v>
      </c>
    </row>
    <row r="11" spans="2:16" x14ac:dyDescent="0.25">
      <c r="B11" s="30">
        <v>2</v>
      </c>
      <c r="C11" s="56"/>
      <c r="D11" s="56"/>
      <c r="E11" s="86"/>
      <c r="F11" s="72">
        <f>+IFERROR(INDEX('Dropdown und Hilfen'!$B$2:$H$21,MATCH(Personalmittel!$C11,'Dropdown und Hilfen'!$B$2:$B$21,0),MATCH(Personalmittel!$D11,'Dropdown und Hilfen'!$B$2:$H$2,0)),0)</f>
        <v>0</v>
      </c>
      <c r="G11" s="31"/>
      <c r="H11" s="56"/>
      <c r="I11" s="56"/>
      <c r="J11" s="72">
        <f>F11*H11*I11</f>
        <v>0</v>
      </c>
      <c r="K11" s="31"/>
      <c r="L11" s="56"/>
      <c r="M11" s="56"/>
      <c r="N11" s="72">
        <f>F11*L11*M11</f>
        <v>0</v>
      </c>
      <c r="O11" s="29"/>
      <c r="P11" s="43">
        <f t="shared" ref="P11:P39" si="0">J11+N11</f>
        <v>0</v>
      </c>
    </row>
    <row r="12" spans="2:16" x14ac:dyDescent="0.25">
      <c r="B12" s="27">
        <v>3</v>
      </c>
      <c r="C12" s="52"/>
      <c r="D12" s="52"/>
      <c r="E12" s="85"/>
      <c r="F12" s="71">
        <f>+IFERROR(INDEX('Dropdown und Hilfen'!$B$2:$H$21,MATCH(Personalmittel!$C12,'Dropdown und Hilfen'!$B$2:$B$21,0),MATCH(Personalmittel!$D12,'Dropdown und Hilfen'!$B$2:$H$2,0)),0)</f>
        <v>0</v>
      </c>
      <c r="G12" s="28"/>
      <c r="H12" s="52"/>
      <c r="I12" s="52"/>
      <c r="J12" s="71">
        <f t="shared" ref="J12:J14" si="1">F12*H12*I12</f>
        <v>0</v>
      </c>
      <c r="K12" s="28"/>
      <c r="L12" s="52"/>
      <c r="M12" s="52"/>
      <c r="N12" s="71">
        <f>F12*L12*M12</f>
        <v>0</v>
      </c>
      <c r="O12" s="29"/>
      <c r="P12" s="35">
        <f t="shared" si="0"/>
        <v>0</v>
      </c>
    </row>
    <row r="13" spans="2:16" x14ac:dyDescent="0.25">
      <c r="B13" s="30">
        <v>4</v>
      </c>
      <c r="C13" s="56"/>
      <c r="D13" s="56"/>
      <c r="E13" s="86"/>
      <c r="F13" s="72">
        <f>+IFERROR(INDEX('Dropdown und Hilfen'!$B$2:$H$21,MATCH(Personalmittel!$C13,'Dropdown und Hilfen'!$B$2:$B$21,0),MATCH(Personalmittel!$D13,'Dropdown und Hilfen'!$B$2:$H$2,0)),0)</f>
        <v>0</v>
      </c>
      <c r="G13" s="31"/>
      <c r="H13" s="56"/>
      <c r="I13" s="56"/>
      <c r="J13" s="72">
        <f t="shared" si="1"/>
        <v>0</v>
      </c>
      <c r="K13" s="31"/>
      <c r="L13" s="56"/>
      <c r="M13" s="56"/>
      <c r="N13" s="72">
        <f>F13*L13*M13</f>
        <v>0</v>
      </c>
      <c r="O13" s="29"/>
      <c r="P13" s="43">
        <f t="shared" si="0"/>
        <v>0</v>
      </c>
    </row>
    <row r="14" spans="2:16" x14ac:dyDescent="0.25">
      <c r="B14" s="27">
        <v>5</v>
      </c>
      <c r="C14" s="52"/>
      <c r="D14" s="52"/>
      <c r="E14" s="85"/>
      <c r="F14" s="71">
        <f>+IFERROR(INDEX('Dropdown und Hilfen'!$B$2:$H$21,MATCH(Personalmittel!$C14,'Dropdown und Hilfen'!$B$2:$B$21,0),MATCH(Personalmittel!$D14,'Dropdown und Hilfen'!$B$2:$H$2,0)),0)</f>
        <v>0</v>
      </c>
      <c r="G14" s="28"/>
      <c r="H14" s="52"/>
      <c r="I14" s="52"/>
      <c r="J14" s="71">
        <f t="shared" si="1"/>
        <v>0</v>
      </c>
      <c r="K14" s="28"/>
      <c r="L14" s="52"/>
      <c r="M14" s="52"/>
      <c r="N14" s="71">
        <f t="shared" ref="N14:N39" si="2">F14*L14*M14</f>
        <v>0</v>
      </c>
      <c r="O14" s="29"/>
      <c r="P14" s="35">
        <f t="shared" si="0"/>
        <v>0</v>
      </c>
    </row>
    <row r="15" spans="2:16" x14ac:dyDescent="0.25">
      <c r="B15" s="30">
        <v>6</v>
      </c>
      <c r="C15" s="56"/>
      <c r="D15" s="56"/>
      <c r="E15" s="86"/>
      <c r="F15" s="72">
        <f>+IFERROR(INDEX('Dropdown und Hilfen'!$B$2:$H$21,MATCH(Personalmittel!$C15,'Dropdown und Hilfen'!$B$2:$B$21,0),MATCH(Personalmittel!$D15,'Dropdown und Hilfen'!$B$2:$H$2,0)),0)</f>
        <v>0</v>
      </c>
      <c r="G15" s="31"/>
      <c r="H15" s="56"/>
      <c r="I15" s="56"/>
      <c r="J15" s="72">
        <f t="shared" ref="J15:J39" si="3">F15*H15*I15</f>
        <v>0</v>
      </c>
      <c r="K15" s="31"/>
      <c r="L15" s="56"/>
      <c r="M15" s="56"/>
      <c r="N15" s="72">
        <f t="shared" si="2"/>
        <v>0</v>
      </c>
      <c r="O15" s="29"/>
      <c r="P15" s="43">
        <f t="shared" si="0"/>
        <v>0</v>
      </c>
    </row>
    <row r="16" spans="2:16" x14ac:dyDescent="0.25">
      <c r="B16" s="27">
        <v>7</v>
      </c>
      <c r="C16" s="52"/>
      <c r="D16" s="52"/>
      <c r="E16" s="85"/>
      <c r="F16" s="71">
        <f>+IFERROR(INDEX('Dropdown und Hilfen'!$B$2:$H$21,MATCH(Personalmittel!$C16,'Dropdown und Hilfen'!$B$2:$B$21,0),MATCH(Personalmittel!$D16,'Dropdown und Hilfen'!$B$2:$H$2,0)),0)</f>
        <v>0</v>
      </c>
      <c r="G16" s="31"/>
      <c r="H16" s="52"/>
      <c r="I16" s="52"/>
      <c r="J16" s="71">
        <f t="shared" si="3"/>
        <v>0</v>
      </c>
      <c r="K16" s="31"/>
      <c r="L16" s="52"/>
      <c r="M16" s="52"/>
      <c r="N16" s="71">
        <f t="shared" si="2"/>
        <v>0</v>
      </c>
      <c r="O16" s="29"/>
      <c r="P16" s="35">
        <f t="shared" si="0"/>
        <v>0</v>
      </c>
    </row>
    <row r="17" spans="2:16" x14ac:dyDescent="0.25">
      <c r="B17" s="30">
        <v>8</v>
      </c>
      <c r="C17" s="56"/>
      <c r="D17" s="56"/>
      <c r="E17" s="86"/>
      <c r="F17" s="72">
        <f>+IFERROR(INDEX('Dropdown und Hilfen'!$B$2:$H$21,MATCH(Personalmittel!$C17,'Dropdown und Hilfen'!$B$2:$B$21,0),MATCH(Personalmittel!$D17,'Dropdown und Hilfen'!$B$2:$H$2,0)),0)</f>
        <v>0</v>
      </c>
      <c r="G17" s="32"/>
      <c r="H17" s="56"/>
      <c r="I17" s="56"/>
      <c r="J17" s="72">
        <f t="shared" si="3"/>
        <v>0</v>
      </c>
      <c r="K17" s="32"/>
      <c r="L17" s="56"/>
      <c r="M17" s="56"/>
      <c r="N17" s="72">
        <f t="shared" si="2"/>
        <v>0</v>
      </c>
      <c r="O17" s="33"/>
      <c r="P17" s="43">
        <f t="shared" si="0"/>
        <v>0</v>
      </c>
    </row>
    <row r="18" spans="2:16" x14ac:dyDescent="0.25">
      <c r="B18" s="27">
        <v>9</v>
      </c>
      <c r="C18" s="52"/>
      <c r="D18" s="52"/>
      <c r="E18" s="85"/>
      <c r="F18" s="71">
        <f>+IFERROR(INDEX('Dropdown und Hilfen'!$B$2:$H$21,MATCH(Personalmittel!$C18,'Dropdown und Hilfen'!$B$2:$B$21,0),MATCH(Personalmittel!$D18,'Dropdown und Hilfen'!$B$2:$H$2,0)),0)</f>
        <v>0</v>
      </c>
      <c r="G18" s="28"/>
      <c r="H18" s="52"/>
      <c r="I18" s="52"/>
      <c r="J18" s="71">
        <f t="shared" si="3"/>
        <v>0</v>
      </c>
      <c r="K18" s="28"/>
      <c r="L18" s="52"/>
      <c r="M18" s="52"/>
      <c r="N18" s="71">
        <f t="shared" si="2"/>
        <v>0</v>
      </c>
      <c r="O18" s="29"/>
      <c r="P18" s="35">
        <f t="shared" si="0"/>
        <v>0</v>
      </c>
    </row>
    <row r="19" spans="2:16" x14ac:dyDescent="0.25">
      <c r="B19" s="30">
        <v>10</v>
      </c>
      <c r="C19" s="56"/>
      <c r="D19" s="56"/>
      <c r="E19" s="86"/>
      <c r="F19" s="72">
        <f>+IFERROR(INDEX('Dropdown und Hilfen'!$B$2:$H$21,MATCH(Personalmittel!$C19,'Dropdown und Hilfen'!$B$2:$B$21,0),MATCH(Personalmittel!$D19,'Dropdown und Hilfen'!$B$2:$H$2,0)),0)</f>
        <v>0</v>
      </c>
      <c r="G19" s="28"/>
      <c r="H19" s="56"/>
      <c r="I19" s="56"/>
      <c r="J19" s="72">
        <f t="shared" si="3"/>
        <v>0</v>
      </c>
      <c r="K19" s="28"/>
      <c r="L19" s="56"/>
      <c r="M19" s="56"/>
      <c r="N19" s="72">
        <f t="shared" si="2"/>
        <v>0</v>
      </c>
      <c r="O19" s="29"/>
      <c r="P19" s="43">
        <f t="shared" si="0"/>
        <v>0</v>
      </c>
    </row>
    <row r="20" spans="2:16" x14ac:dyDescent="0.25">
      <c r="B20" s="27">
        <v>11</v>
      </c>
      <c r="C20" s="52"/>
      <c r="D20" s="52"/>
      <c r="E20" s="85"/>
      <c r="F20" s="71">
        <f>+IFERROR(INDEX('Dropdown und Hilfen'!$B$2:$H$21,MATCH(Personalmittel!$C20,'Dropdown und Hilfen'!$B$2:$B$21,0),MATCH(Personalmittel!$D20,'Dropdown und Hilfen'!$B$2:$H$2,0)),0)</f>
        <v>0</v>
      </c>
      <c r="G20" s="28"/>
      <c r="H20" s="52"/>
      <c r="I20" s="52"/>
      <c r="J20" s="71">
        <f t="shared" si="3"/>
        <v>0</v>
      </c>
      <c r="K20" s="28"/>
      <c r="L20" s="52"/>
      <c r="M20" s="52"/>
      <c r="N20" s="71">
        <f t="shared" si="2"/>
        <v>0</v>
      </c>
      <c r="O20" s="29"/>
      <c r="P20" s="35">
        <f t="shared" si="0"/>
        <v>0</v>
      </c>
    </row>
    <row r="21" spans="2:16" x14ac:dyDescent="0.25">
      <c r="B21" s="30">
        <v>12</v>
      </c>
      <c r="C21" s="56"/>
      <c r="D21" s="56"/>
      <c r="E21" s="86"/>
      <c r="F21" s="72">
        <f>+IFERROR(INDEX('Dropdown und Hilfen'!$B$2:$H$21,MATCH(Personalmittel!$C21,'Dropdown und Hilfen'!$B$2:$B$21,0),MATCH(Personalmittel!$D21,'Dropdown und Hilfen'!$B$2:$H$2,0)),0)</f>
        <v>0</v>
      </c>
      <c r="G21" s="28"/>
      <c r="H21" s="56"/>
      <c r="I21" s="56"/>
      <c r="J21" s="72">
        <f t="shared" si="3"/>
        <v>0</v>
      </c>
      <c r="K21" s="28"/>
      <c r="L21" s="56"/>
      <c r="M21" s="56"/>
      <c r="N21" s="72">
        <f t="shared" si="2"/>
        <v>0</v>
      </c>
      <c r="O21" s="29"/>
      <c r="P21" s="43">
        <f t="shared" si="0"/>
        <v>0</v>
      </c>
    </row>
    <row r="22" spans="2:16" x14ac:dyDescent="0.25">
      <c r="B22" s="27">
        <v>13</v>
      </c>
      <c r="C22" s="52"/>
      <c r="D22" s="52"/>
      <c r="E22" s="85"/>
      <c r="F22" s="71">
        <f>+IFERROR(INDEX('Dropdown und Hilfen'!$B$2:$H$21,MATCH(Personalmittel!$C22,'Dropdown und Hilfen'!$B$2:$B$21,0),MATCH(Personalmittel!$D22,'Dropdown und Hilfen'!$B$2:$H$2,0)),0)</f>
        <v>0</v>
      </c>
      <c r="G22" s="28"/>
      <c r="H22" s="52"/>
      <c r="I22" s="52"/>
      <c r="J22" s="71">
        <f t="shared" si="3"/>
        <v>0</v>
      </c>
      <c r="K22" s="28"/>
      <c r="L22" s="52"/>
      <c r="M22" s="52"/>
      <c r="N22" s="71">
        <f t="shared" si="2"/>
        <v>0</v>
      </c>
      <c r="O22" s="29"/>
      <c r="P22" s="35">
        <f t="shared" si="0"/>
        <v>0</v>
      </c>
    </row>
    <row r="23" spans="2:16" x14ac:dyDescent="0.25">
      <c r="B23" s="30">
        <v>14</v>
      </c>
      <c r="C23" s="56"/>
      <c r="D23" s="56"/>
      <c r="E23" s="86"/>
      <c r="F23" s="72">
        <f>+IFERROR(INDEX('Dropdown und Hilfen'!$B$2:$H$21,MATCH(Personalmittel!$C23,'Dropdown und Hilfen'!$B$2:$B$21,0),MATCH(Personalmittel!$D23,'Dropdown und Hilfen'!$B$2:$H$2,0)),0)</f>
        <v>0</v>
      </c>
      <c r="G23" s="28"/>
      <c r="H23" s="56"/>
      <c r="I23" s="56"/>
      <c r="J23" s="72">
        <f t="shared" si="3"/>
        <v>0</v>
      </c>
      <c r="K23" s="28"/>
      <c r="L23" s="56"/>
      <c r="M23" s="56"/>
      <c r="N23" s="72">
        <f t="shared" si="2"/>
        <v>0</v>
      </c>
      <c r="O23" s="29"/>
      <c r="P23" s="43">
        <f t="shared" si="0"/>
        <v>0</v>
      </c>
    </row>
    <row r="24" spans="2:16" x14ac:dyDescent="0.25">
      <c r="B24" s="27">
        <v>15</v>
      </c>
      <c r="C24" s="52"/>
      <c r="D24" s="52"/>
      <c r="E24" s="85"/>
      <c r="F24" s="71">
        <f>+IFERROR(INDEX('Dropdown und Hilfen'!$B$2:$H$21,MATCH(Personalmittel!$C24,'Dropdown und Hilfen'!$B$2:$B$21,0),MATCH(Personalmittel!$D24,'Dropdown und Hilfen'!$B$2:$H$2,0)),0)</f>
        <v>0</v>
      </c>
      <c r="G24" s="28"/>
      <c r="H24" s="52"/>
      <c r="I24" s="52"/>
      <c r="J24" s="71">
        <f t="shared" si="3"/>
        <v>0</v>
      </c>
      <c r="K24" s="28"/>
      <c r="L24" s="52"/>
      <c r="M24" s="52"/>
      <c r="N24" s="71">
        <f t="shared" si="2"/>
        <v>0</v>
      </c>
      <c r="O24" s="29"/>
      <c r="P24" s="35">
        <f t="shared" si="0"/>
        <v>0</v>
      </c>
    </row>
    <row r="25" spans="2:16" x14ac:dyDescent="0.25">
      <c r="B25" s="30">
        <v>16</v>
      </c>
      <c r="C25" s="56"/>
      <c r="D25" s="56"/>
      <c r="E25" s="86"/>
      <c r="F25" s="72">
        <f>+IFERROR(INDEX('Dropdown und Hilfen'!$B$2:$H$21,MATCH(Personalmittel!$C25,'Dropdown und Hilfen'!$B$2:$B$21,0),MATCH(Personalmittel!$D25,'Dropdown und Hilfen'!$B$2:$H$2,0)),0)</f>
        <v>0</v>
      </c>
      <c r="G25" s="28"/>
      <c r="H25" s="56"/>
      <c r="I25" s="56"/>
      <c r="J25" s="72">
        <f t="shared" si="3"/>
        <v>0</v>
      </c>
      <c r="K25" s="28"/>
      <c r="L25" s="56"/>
      <c r="M25" s="56"/>
      <c r="N25" s="72">
        <f t="shared" si="2"/>
        <v>0</v>
      </c>
      <c r="O25" s="29"/>
      <c r="P25" s="43">
        <f t="shared" si="0"/>
        <v>0</v>
      </c>
    </row>
    <row r="26" spans="2:16" x14ac:dyDescent="0.25">
      <c r="B26" s="27">
        <v>17</v>
      </c>
      <c r="C26" s="52"/>
      <c r="D26" s="52"/>
      <c r="E26" s="85"/>
      <c r="F26" s="71">
        <f>+IFERROR(INDEX('Dropdown und Hilfen'!$B$2:$H$21,MATCH(Personalmittel!$C26,'Dropdown und Hilfen'!$B$2:$B$21,0),MATCH(Personalmittel!$D26,'Dropdown und Hilfen'!$B$2:$H$2,0)),0)</f>
        <v>0</v>
      </c>
      <c r="G26" s="28"/>
      <c r="H26" s="52"/>
      <c r="I26" s="52"/>
      <c r="J26" s="71">
        <f t="shared" si="3"/>
        <v>0</v>
      </c>
      <c r="K26" s="28"/>
      <c r="L26" s="52"/>
      <c r="M26" s="52"/>
      <c r="N26" s="71">
        <f t="shared" si="2"/>
        <v>0</v>
      </c>
      <c r="O26" s="29"/>
      <c r="P26" s="35">
        <f t="shared" si="0"/>
        <v>0</v>
      </c>
    </row>
    <row r="27" spans="2:16" x14ac:dyDescent="0.25">
      <c r="B27" s="30">
        <v>18</v>
      </c>
      <c r="C27" s="56"/>
      <c r="D27" s="56"/>
      <c r="E27" s="86"/>
      <c r="F27" s="72">
        <f>+IFERROR(INDEX('Dropdown und Hilfen'!$B$2:$H$21,MATCH(Personalmittel!$C27,'Dropdown und Hilfen'!$B$2:$B$21,0),MATCH(Personalmittel!$D27,'Dropdown und Hilfen'!$B$2:$H$2,0)),0)</f>
        <v>0</v>
      </c>
      <c r="G27" s="28"/>
      <c r="H27" s="56"/>
      <c r="I27" s="56"/>
      <c r="J27" s="72">
        <f t="shared" si="3"/>
        <v>0</v>
      </c>
      <c r="K27" s="28"/>
      <c r="L27" s="56"/>
      <c r="M27" s="56"/>
      <c r="N27" s="72">
        <f t="shared" si="2"/>
        <v>0</v>
      </c>
      <c r="O27" s="29"/>
      <c r="P27" s="43">
        <f t="shared" si="0"/>
        <v>0</v>
      </c>
    </row>
    <row r="28" spans="2:16" x14ac:dyDescent="0.25">
      <c r="B28" s="27">
        <v>19</v>
      </c>
      <c r="C28" s="52"/>
      <c r="D28" s="52"/>
      <c r="E28" s="85"/>
      <c r="F28" s="71">
        <f>+IFERROR(INDEX('Dropdown und Hilfen'!$B$2:$H$21,MATCH(Personalmittel!$C28,'Dropdown und Hilfen'!$B$2:$B$21,0),MATCH(Personalmittel!$D28,'Dropdown und Hilfen'!$B$2:$H$2,0)),0)</f>
        <v>0</v>
      </c>
      <c r="G28" s="28"/>
      <c r="H28" s="52"/>
      <c r="I28" s="52"/>
      <c r="J28" s="71">
        <f t="shared" si="3"/>
        <v>0</v>
      </c>
      <c r="K28" s="28"/>
      <c r="L28" s="52"/>
      <c r="M28" s="52"/>
      <c r="N28" s="71">
        <f t="shared" si="2"/>
        <v>0</v>
      </c>
      <c r="O28" s="29"/>
      <c r="P28" s="35">
        <f t="shared" si="0"/>
        <v>0</v>
      </c>
    </row>
    <row r="29" spans="2:16" x14ac:dyDescent="0.25">
      <c r="B29" s="30">
        <v>20</v>
      </c>
      <c r="C29" s="56"/>
      <c r="D29" s="56"/>
      <c r="E29" s="86"/>
      <c r="F29" s="72">
        <f>+IFERROR(INDEX('Dropdown und Hilfen'!$B$2:$H$21,MATCH(Personalmittel!$C29,'Dropdown und Hilfen'!$B$2:$B$21,0),MATCH(Personalmittel!$D29,'Dropdown und Hilfen'!$B$2:$H$2,0)),0)</f>
        <v>0</v>
      </c>
      <c r="G29" s="28"/>
      <c r="H29" s="56"/>
      <c r="I29" s="56"/>
      <c r="J29" s="72">
        <f t="shared" si="3"/>
        <v>0</v>
      </c>
      <c r="K29" s="28"/>
      <c r="L29" s="56"/>
      <c r="M29" s="56"/>
      <c r="N29" s="72">
        <f t="shared" si="2"/>
        <v>0</v>
      </c>
      <c r="O29" s="29"/>
      <c r="P29" s="43">
        <f t="shared" si="0"/>
        <v>0</v>
      </c>
    </row>
    <row r="30" spans="2:16" x14ac:dyDescent="0.25">
      <c r="B30" s="27">
        <v>21</v>
      </c>
      <c r="C30" s="52"/>
      <c r="D30" s="52"/>
      <c r="E30" s="85"/>
      <c r="F30" s="71">
        <f>+IFERROR(INDEX('Dropdown und Hilfen'!$B$2:$H$21,MATCH(Personalmittel!$C30,'Dropdown und Hilfen'!$B$2:$B$21,0),MATCH(Personalmittel!$D30,'Dropdown und Hilfen'!$B$2:$H$2,0)),0)</f>
        <v>0</v>
      </c>
      <c r="G30" s="28"/>
      <c r="H30" s="52"/>
      <c r="I30" s="52"/>
      <c r="J30" s="71">
        <f t="shared" si="3"/>
        <v>0</v>
      </c>
      <c r="K30" s="28"/>
      <c r="L30" s="52"/>
      <c r="M30" s="52"/>
      <c r="N30" s="71">
        <f t="shared" si="2"/>
        <v>0</v>
      </c>
      <c r="O30" s="29"/>
      <c r="P30" s="35">
        <f t="shared" si="0"/>
        <v>0</v>
      </c>
    </row>
    <row r="31" spans="2:16" x14ac:dyDescent="0.25">
      <c r="B31" s="30">
        <v>22</v>
      </c>
      <c r="C31" s="56"/>
      <c r="D31" s="56"/>
      <c r="E31" s="86"/>
      <c r="F31" s="72">
        <f>+IFERROR(INDEX('Dropdown und Hilfen'!$B$2:$H$21,MATCH(Personalmittel!$C31,'Dropdown und Hilfen'!$B$2:$B$21,0),MATCH(Personalmittel!$D31,'Dropdown und Hilfen'!$B$2:$H$2,0)),0)</f>
        <v>0</v>
      </c>
      <c r="G31" s="28"/>
      <c r="H31" s="56"/>
      <c r="I31" s="56"/>
      <c r="J31" s="72">
        <f t="shared" si="3"/>
        <v>0</v>
      </c>
      <c r="K31" s="28"/>
      <c r="L31" s="56"/>
      <c r="M31" s="56"/>
      <c r="N31" s="72">
        <f t="shared" si="2"/>
        <v>0</v>
      </c>
      <c r="O31" s="29"/>
      <c r="P31" s="43">
        <f t="shared" si="0"/>
        <v>0</v>
      </c>
    </row>
    <row r="32" spans="2:16" x14ac:dyDescent="0.25">
      <c r="B32" s="27">
        <v>23</v>
      </c>
      <c r="C32" s="52"/>
      <c r="D32" s="52"/>
      <c r="E32" s="85"/>
      <c r="F32" s="71">
        <f>+IFERROR(INDEX('Dropdown und Hilfen'!$B$2:$H$21,MATCH(Personalmittel!$C32,'Dropdown und Hilfen'!$B$2:$B$21,0),MATCH(Personalmittel!$D32,'Dropdown und Hilfen'!$B$2:$H$2,0)),0)</f>
        <v>0</v>
      </c>
      <c r="G32" s="28"/>
      <c r="H32" s="52"/>
      <c r="I32" s="52"/>
      <c r="J32" s="71">
        <f t="shared" si="3"/>
        <v>0</v>
      </c>
      <c r="K32" s="28"/>
      <c r="L32" s="52"/>
      <c r="M32" s="52"/>
      <c r="N32" s="71">
        <f t="shared" si="2"/>
        <v>0</v>
      </c>
      <c r="O32" s="29"/>
      <c r="P32" s="35">
        <f t="shared" si="0"/>
        <v>0</v>
      </c>
    </row>
    <row r="33" spans="2:16" x14ac:dyDescent="0.25">
      <c r="B33" s="30">
        <v>24</v>
      </c>
      <c r="C33" s="56"/>
      <c r="D33" s="56"/>
      <c r="E33" s="86"/>
      <c r="F33" s="72">
        <f>+IFERROR(INDEX('Dropdown und Hilfen'!$B$2:$H$21,MATCH(Personalmittel!$C33,'Dropdown und Hilfen'!$B$2:$B$21,0),MATCH(Personalmittel!$D33,'Dropdown und Hilfen'!$B$2:$H$2,0)),0)</f>
        <v>0</v>
      </c>
      <c r="G33" s="28"/>
      <c r="H33" s="56"/>
      <c r="I33" s="56"/>
      <c r="J33" s="72">
        <f t="shared" si="3"/>
        <v>0</v>
      </c>
      <c r="K33" s="28"/>
      <c r="L33" s="56"/>
      <c r="M33" s="56"/>
      <c r="N33" s="72">
        <f t="shared" si="2"/>
        <v>0</v>
      </c>
      <c r="O33" s="29"/>
      <c r="P33" s="43">
        <f t="shared" si="0"/>
        <v>0</v>
      </c>
    </row>
    <row r="34" spans="2:16" x14ac:dyDescent="0.25">
      <c r="B34" s="27">
        <v>25</v>
      </c>
      <c r="C34" s="52"/>
      <c r="D34" s="52"/>
      <c r="E34" s="85"/>
      <c r="F34" s="71">
        <f>+IFERROR(INDEX('Dropdown und Hilfen'!$B$2:$H$21,MATCH(Personalmittel!$C34,'Dropdown und Hilfen'!$B$2:$B$21,0),MATCH(Personalmittel!$D34,'Dropdown und Hilfen'!$B$2:$H$2,0)),0)</f>
        <v>0</v>
      </c>
      <c r="G34" s="28"/>
      <c r="H34" s="52"/>
      <c r="I34" s="52"/>
      <c r="J34" s="71">
        <f t="shared" si="3"/>
        <v>0</v>
      </c>
      <c r="K34" s="28"/>
      <c r="L34" s="52"/>
      <c r="M34" s="52"/>
      <c r="N34" s="71">
        <f t="shared" si="2"/>
        <v>0</v>
      </c>
      <c r="O34" s="29"/>
      <c r="P34" s="35">
        <f t="shared" si="0"/>
        <v>0</v>
      </c>
    </row>
    <row r="35" spans="2:16" x14ac:dyDescent="0.25">
      <c r="B35" s="30">
        <v>26</v>
      </c>
      <c r="C35" s="56"/>
      <c r="D35" s="56"/>
      <c r="E35" s="86"/>
      <c r="F35" s="72">
        <f>+IFERROR(INDEX('Dropdown und Hilfen'!$B$2:$H$21,MATCH(Personalmittel!$C35,'Dropdown und Hilfen'!$B$2:$B$21,0),MATCH(Personalmittel!$D35,'Dropdown und Hilfen'!$B$2:$H$2,0)),0)</f>
        <v>0</v>
      </c>
      <c r="G35" s="28"/>
      <c r="H35" s="56"/>
      <c r="I35" s="56"/>
      <c r="J35" s="72">
        <f t="shared" si="3"/>
        <v>0</v>
      </c>
      <c r="K35" s="28"/>
      <c r="L35" s="56"/>
      <c r="M35" s="56"/>
      <c r="N35" s="72">
        <f t="shared" si="2"/>
        <v>0</v>
      </c>
      <c r="O35" s="29"/>
      <c r="P35" s="43">
        <f t="shared" si="0"/>
        <v>0</v>
      </c>
    </row>
    <row r="36" spans="2:16" x14ac:dyDescent="0.25">
      <c r="B36" s="27">
        <v>27</v>
      </c>
      <c r="C36" s="52"/>
      <c r="D36" s="52"/>
      <c r="E36" s="85"/>
      <c r="F36" s="71">
        <f>+IFERROR(INDEX('Dropdown und Hilfen'!$B$2:$H$21,MATCH(Personalmittel!$C36,'Dropdown und Hilfen'!$B$2:$B$21,0),MATCH(Personalmittel!$D36,'Dropdown und Hilfen'!$B$2:$H$2,0)),0)</f>
        <v>0</v>
      </c>
      <c r="G36" s="28"/>
      <c r="H36" s="52"/>
      <c r="I36" s="52"/>
      <c r="J36" s="71">
        <f t="shared" si="3"/>
        <v>0</v>
      </c>
      <c r="K36" s="28"/>
      <c r="L36" s="52"/>
      <c r="M36" s="52"/>
      <c r="N36" s="71">
        <f t="shared" si="2"/>
        <v>0</v>
      </c>
      <c r="O36" s="29"/>
      <c r="P36" s="35">
        <f t="shared" si="0"/>
        <v>0</v>
      </c>
    </row>
    <row r="37" spans="2:16" x14ac:dyDescent="0.25">
      <c r="B37" s="30">
        <v>28</v>
      </c>
      <c r="C37" s="56"/>
      <c r="D37" s="56"/>
      <c r="E37" s="86"/>
      <c r="F37" s="72">
        <f>+IFERROR(INDEX('Dropdown und Hilfen'!$B$2:$H$21,MATCH(Personalmittel!$C37,'Dropdown und Hilfen'!$B$2:$B$21,0),MATCH(Personalmittel!$D37,'Dropdown und Hilfen'!$B$2:$H$2,0)),0)</f>
        <v>0</v>
      </c>
      <c r="G37" s="28"/>
      <c r="H37" s="56"/>
      <c r="I37" s="56"/>
      <c r="J37" s="72">
        <f t="shared" si="3"/>
        <v>0</v>
      </c>
      <c r="K37" s="28"/>
      <c r="L37" s="56"/>
      <c r="M37" s="56"/>
      <c r="N37" s="72">
        <f t="shared" si="2"/>
        <v>0</v>
      </c>
      <c r="O37" s="29"/>
      <c r="P37" s="43">
        <f t="shared" si="0"/>
        <v>0</v>
      </c>
    </row>
    <row r="38" spans="2:16" x14ac:dyDescent="0.25">
      <c r="B38" s="27">
        <v>29</v>
      </c>
      <c r="C38" s="52"/>
      <c r="D38" s="52"/>
      <c r="E38" s="85"/>
      <c r="F38" s="71">
        <f>+IFERROR(INDEX('Dropdown und Hilfen'!$B$2:$H$21,MATCH(Personalmittel!$C38,'Dropdown und Hilfen'!$B$2:$B$21,0),MATCH(Personalmittel!$D38,'Dropdown und Hilfen'!$B$2:$H$2,0)),0)</f>
        <v>0</v>
      </c>
      <c r="G38" s="28"/>
      <c r="H38" s="52"/>
      <c r="I38" s="52"/>
      <c r="J38" s="71">
        <f t="shared" si="3"/>
        <v>0</v>
      </c>
      <c r="K38" s="28"/>
      <c r="L38" s="52"/>
      <c r="M38" s="52"/>
      <c r="N38" s="71">
        <f t="shared" si="2"/>
        <v>0</v>
      </c>
      <c r="O38" s="29"/>
      <c r="P38" s="35">
        <f t="shared" si="0"/>
        <v>0</v>
      </c>
    </row>
    <row r="39" spans="2:16" x14ac:dyDescent="0.25">
      <c r="B39" s="30">
        <v>30</v>
      </c>
      <c r="C39" s="56"/>
      <c r="D39" s="56"/>
      <c r="E39" s="86"/>
      <c r="F39" s="72">
        <f>+IFERROR(INDEX('Dropdown und Hilfen'!$B$2:$H$21,MATCH(Personalmittel!$C39,'Dropdown und Hilfen'!$B$2:$B$21,0),MATCH(Personalmittel!$D39,'Dropdown und Hilfen'!$B$2:$H$2,0)),0)</f>
        <v>0</v>
      </c>
      <c r="G39" s="31"/>
      <c r="H39" s="56"/>
      <c r="I39" s="56"/>
      <c r="J39" s="72">
        <f t="shared" si="3"/>
        <v>0</v>
      </c>
      <c r="K39" s="31"/>
      <c r="L39" s="56"/>
      <c r="M39" s="56"/>
      <c r="N39" s="72">
        <f t="shared" si="2"/>
        <v>0</v>
      </c>
      <c r="O39" s="29"/>
      <c r="P39" s="43">
        <f t="shared" si="0"/>
        <v>0</v>
      </c>
    </row>
    <row r="40" spans="2:16" ht="6" customHeight="1" x14ac:dyDescent="0.25">
      <c r="B40" s="28"/>
      <c r="C40" s="5"/>
      <c r="D40" s="5"/>
      <c r="F40" s="5"/>
      <c r="H40" s="5"/>
    </row>
    <row r="41" spans="2:16" x14ac:dyDescent="0.25">
      <c r="B41" s="17"/>
      <c r="C41" s="18"/>
      <c r="D41" s="18"/>
      <c r="E41" s="34" t="s">
        <v>592</v>
      </c>
      <c r="F41" s="16"/>
      <c r="G41" s="5"/>
      <c r="H41" s="83">
        <f>SUM(J10:J39)</f>
        <v>0</v>
      </c>
      <c r="I41" s="83"/>
      <c r="J41" s="83"/>
      <c r="K41" s="5"/>
      <c r="L41" s="83">
        <f>SUM(N10:N39)</f>
        <v>0</v>
      </c>
      <c r="M41" s="83"/>
      <c r="N41" s="83"/>
      <c r="O41" s="5"/>
      <c r="P41" s="36">
        <f>SUM(P10:P39)</f>
        <v>0</v>
      </c>
    </row>
    <row r="42" spans="2:16" x14ac:dyDescent="0.25">
      <c r="G42" s="5"/>
      <c r="K42" s="5"/>
      <c r="O42" s="5"/>
    </row>
    <row r="43" spans="2:16" x14ac:dyDescent="0.25">
      <c r="G43" s="5"/>
      <c r="K43" s="5"/>
      <c r="O43" s="5"/>
    </row>
    <row r="44" spans="2:16" x14ac:dyDescent="0.25">
      <c r="B44" s="7" t="s">
        <v>601</v>
      </c>
      <c r="G44" s="6"/>
      <c r="H44" s="84">
        <v>2024</v>
      </c>
      <c r="I44" s="84"/>
      <c r="J44" s="84"/>
      <c r="K44" s="6"/>
      <c r="L44" s="84">
        <v>2025</v>
      </c>
      <c r="M44" s="84"/>
      <c r="N44" s="84"/>
      <c r="O44" s="6"/>
      <c r="P44" s="4"/>
    </row>
    <row r="45" spans="2:16" x14ac:dyDescent="0.25">
      <c r="B45" s="5"/>
      <c r="C45" s="5"/>
      <c r="D45" s="5"/>
      <c r="F45" s="5"/>
      <c r="H45" s="5"/>
    </row>
    <row r="46" spans="2:16" ht="30" customHeight="1" x14ac:dyDescent="0.25">
      <c r="B46" s="12" t="s">
        <v>593</v>
      </c>
      <c r="C46" s="81" t="s">
        <v>639</v>
      </c>
      <c r="D46" s="82"/>
      <c r="E46" s="87" t="s">
        <v>677</v>
      </c>
      <c r="F46" s="15" t="s">
        <v>600</v>
      </c>
      <c r="G46" s="9"/>
      <c r="H46" s="13" t="s">
        <v>595</v>
      </c>
      <c r="I46" s="13" t="s">
        <v>596</v>
      </c>
      <c r="J46" s="70" t="s">
        <v>598</v>
      </c>
      <c r="K46" s="9"/>
      <c r="L46" s="13" t="s">
        <v>595</v>
      </c>
      <c r="M46" s="13" t="s">
        <v>596</v>
      </c>
      <c r="N46" s="70" t="s">
        <v>598</v>
      </c>
      <c r="O46" s="10"/>
      <c r="P46" s="15" t="s">
        <v>592</v>
      </c>
    </row>
    <row r="47" spans="2:16" ht="6" customHeight="1" x14ac:dyDescent="0.25">
      <c r="B47" s="5"/>
      <c r="C47" s="5"/>
      <c r="D47" s="5"/>
      <c r="F47" s="5"/>
      <c r="H47" s="5"/>
    </row>
    <row r="48" spans="2:16" x14ac:dyDescent="0.25">
      <c r="B48" s="27">
        <v>1</v>
      </c>
      <c r="C48" s="79"/>
      <c r="D48" s="80"/>
      <c r="E48" s="88"/>
      <c r="F48" s="71">
        <f>IFERROR(VLOOKUP(C48,'Dropdown und Hilfen'!W2:X33,2),0)</f>
        <v>0</v>
      </c>
      <c r="G48" s="28"/>
      <c r="H48" s="52"/>
      <c r="I48" s="52"/>
      <c r="J48" s="71">
        <f>F48*H48*I48</f>
        <v>0</v>
      </c>
      <c r="K48" s="28"/>
      <c r="L48" s="52"/>
      <c r="M48" s="52"/>
      <c r="N48" s="71">
        <f t="shared" ref="N48:N57" si="4">F48*L48*M48</f>
        <v>0</v>
      </c>
      <c r="O48" s="29"/>
      <c r="P48" s="35">
        <f>J48+N48</f>
        <v>0</v>
      </c>
    </row>
    <row r="49" spans="2:16" x14ac:dyDescent="0.25">
      <c r="B49" s="30">
        <v>2</v>
      </c>
      <c r="C49" s="77"/>
      <c r="D49" s="78"/>
      <c r="E49" s="89"/>
      <c r="F49" s="72">
        <f>IFERROR(VLOOKUP(C49,'Dropdown und Hilfen'!W3:X34,2),0)</f>
        <v>0</v>
      </c>
      <c r="G49" s="31"/>
      <c r="H49" s="56"/>
      <c r="I49" s="56"/>
      <c r="J49" s="72">
        <f t="shared" ref="J49:J57" si="5">F49*H49*I49</f>
        <v>0</v>
      </c>
      <c r="K49" s="31"/>
      <c r="L49" s="56"/>
      <c r="M49" s="56"/>
      <c r="N49" s="72">
        <f t="shared" si="4"/>
        <v>0</v>
      </c>
      <c r="O49" s="29"/>
      <c r="P49" s="43">
        <f t="shared" ref="P49:P57" si="6">J49+N49</f>
        <v>0</v>
      </c>
    </row>
    <row r="50" spans="2:16" x14ac:dyDescent="0.25">
      <c r="B50" s="27">
        <v>3</v>
      </c>
      <c r="C50" s="79"/>
      <c r="D50" s="80"/>
      <c r="E50" s="88"/>
      <c r="F50" s="71">
        <f>IFERROR(VLOOKUP(C50,'Dropdown und Hilfen'!W4:X35,2),0)</f>
        <v>0</v>
      </c>
      <c r="G50" s="28"/>
      <c r="H50" s="52"/>
      <c r="I50" s="52"/>
      <c r="J50" s="71">
        <f t="shared" si="5"/>
        <v>0</v>
      </c>
      <c r="K50" s="28"/>
      <c r="L50" s="52"/>
      <c r="M50" s="52"/>
      <c r="N50" s="71">
        <f t="shared" si="4"/>
        <v>0</v>
      </c>
      <c r="O50" s="29"/>
      <c r="P50" s="35">
        <f t="shared" si="6"/>
        <v>0</v>
      </c>
    </row>
    <row r="51" spans="2:16" x14ac:dyDescent="0.25">
      <c r="B51" s="30">
        <v>4</v>
      </c>
      <c r="C51" s="77"/>
      <c r="D51" s="78"/>
      <c r="E51" s="89"/>
      <c r="F51" s="72">
        <f>IFERROR(VLOOKUP(C51,'Dropdown und Hilfen'!W5:X36,2),0)</f>
        <v>0</v>
      </c>
      <c r="G51" s="31"/>
      <c r="H51" s="56"/>
      <c r="I51" s="56"/>
      <c r="J51" s="72">
        <f t="shared" si="5"/>
        <v>0</v>
      </c>
      <c r="K51" s="31"/>
      <c r="L51" s="56"/>
      <c r="M51" s="56"/>
      <c r="N51" s="72">
        <f t="shared" si="4"/>
        <v>0</v>
      </c>
      <c r="O51" s="29"/>
      <c r="P51" s="43">
        <f t="shared" si="6"/>
        <v>0</v>
      </c>
    </row>
    <row r="52" spans="2:16" x14ac:dyDescent="0.25">
      <c r="B52" s="27">
        <v>5</v>
      </c>
      <c r="C52" s="79"/>
      <c r="D52" s="80"/>
      <c r="E52" s="88"/>
      <c r="F52" s="71">
        <f>IFERROR(VLOOKUP(C52,'Dropdown und Hilfen'!W6:X37,2),0)</f>
        <v>0</v>
      </c>
      <c r="G52" s="28"/>
      <c r="H52" s="52"/>
      <c r="I52" s="52"/>
      <c r="J52" s="71">
        <f t="shared" si="5"/>
        <v>0</v>
      </c>
      <c r="K52" s="28"/>
      <c r="L52" s="52"/>
      <c r="M52" s="52"/>
      <c r="N52" s="71">
        <f t="shared" si="4"/>
        <v>0</v>
      </c>
      <c r="O52" s="29"/>
      <c r="P52" s="35">
        <f t="shared" si="6"/>
        <v>0</v>
      </c>
    </row>
    <row r="53" spans="2:16" x14ac:dyDescent="0.25">
      <c r="B53" s="30">
        <v>6</v>
      </c>
      <c r="C53" s="77"/>
      <c r="D53" s="78"/>
      <c r="E53" s="89"/>
      <c r="F53" s="72">
        <f>IFERROR(VLOOKUP(C53,'Dropdown und Hilfen'!W7:X38,2),0)</f>
        <v>0</v>
      </c>
      <c r="G53" s="31"/>
      <c r="H53" s="56"/>
      <c r="I53" s="56"/>
      <c r="J53" s="72">
        <f t="shared" si="5"/>
        <v>0</v>
      </c>
      <c r="K53" s="31"/>
      <c r="L53" s="56"/>
      <c r="M53" s="56"/>
      <c r="N53" s="72">
        <f t="shared" si="4"/>
        <v>0</v>
      </c>
      <c r="O53" s="29"/>
      <c r="P53" s="43">
        <f t="shared" si="6"/>
        <v>0</v>
      </c>
    </row>
    <row r="54" spans="2:16" x14ac:dyDescent="0.25">
      <c r="B54" s="27">
        <v>7</v>
      </c>
      <c r="C54" s="79"/>
      <c r="D54" s="80"/>
      <c r="E54" s="88"/>
      <c r="F54" s="71">
        <f>IFERROR(VLOOKUP(C54,'Dropdown und Hilfen'!W8:X39,2),0)</f>
        <v>0</v>
      </c>
      <c r="G54" s="31"/>
      <c r="H54" s="52"/>
      <c r="I54" s="52"/>
      <c r="J54" s="71">
        <f t="shared" si="5"/>
        <v>0</v>
      </c>
      <c r="K54" s="31"/>
      <c r="L54" s="52"/>
      <c r="M54" s="52"/>
      <c r="N54" s="71">
        <f t="shared" si="4"/>
        <v>0</v>
      </c>
      <c r="O54" s="29"/>
      <c r="P54" s="35">
        <f t="shared" si="6"/>
        <v>0</v>
      </c>
    </row>
    <row r="55" spans="2:16" x14ac:dyDescent="0.25">
      <c r="B55" s="30">
        <v>8</v>
      </c>
      <c r="C55" s="77"/>
      <c r="D55" s="78"/>
      <c r="E55" s="89"/>
      <c r="F55" s="72">
        <f>IFERROR(VLOOKUP(C55,'Dropdown und Hilfen'!W9:X40,2),0)</f>
        <v>0</v>
      </c>
      <c r="G55" s="32"/>
      <c r="H55" s="56"/>
      <c r="I55" s="56"/>
      <c r="J55" s="72">
        <f t="shared" si="5"/>
        <v>0</v>
      </c>
      <c r="K55" s="32"/>
      <c r="L55" s="56"/>
      <c r="M55" s="56"/>
      <c r="N55" s="72">
        <f t="shared" si="4"/>
        <v>0</v>
      </c>
      <c r="O55" s="33"/>
      <c r="P55" s="43">
        <f t="shared" si="6"/>
        <v>0</v>
      </c>
    </row>
    <row r="56" spans="2:16" x14ac:dyDescent="0.25">
      <c r="B56" s="27">
        <v>9</v>
      </c>
      <c r="C56" s="79"/>
      <c r="D56" s="80"/>
      <c r="E56" s="88"/>
      <c r="F56" s="71">
        <f>IFERROR(VLOOKUP(C56,'Dropdown und Hilfen'!W10:X41,2),0)</f>
        <v>0</v>
      </c>
      <c r="G56" s="28"/>
      <c r="H56" s="52"/>
      <c r="I56" s="52"/>
      <c r="J56" s="71">
        <f t="shared" si="5"/>
        <v>0</v>
      </c>
      <c r="K56" s="28"/>
      <c r="L56" s="52"/>
      <c r="M56" s="52"/>
      <c r="N56" s="71">
        <f t="shared" si="4"/>
        <v>0</v>
      </c>
      <c r="O56" s="29"/>
      <c r="P56" s="35">
        <f t="shared" si="6"/>
        <v>0</v>
      </c>
    </row>
    <row r="57" spans="2:16" x14ac:dyDescent="0.25">
      <c r="B57" s="30">
        <v>10</v>
      </c>
      <c r="C57" s="77"/>
      <c r="D57" s="78"/>
      <c r="E57" s="89"/>
      <c r="F57" s="72">
        <f>IFERROR(VLOOKUP(C57,'Dropdown und Hilfen'!W11:X42,2),0)</f>
        <v>0</v>
      </c>
      <c r="G57" s="31"/>
      <c r="H57" s="56"/>
      <c r="I57" s="56"/>
      <c r="J57" s="72">
        <f t="shared" si="5"/>
        <v>0</v>
      </c>
      <c r="K57" s="31"/>
      <c r="L57" s="56"/>
      <c r="M57" s="56"/>
      <c r="N57" s="72">
        <f t="shared" si="4"/>
        <v>0</v>
      </c>
      <c r="O57" s="29"/>
      <c r="P57" s="43">
        <f t="shared" si="6"/>
        <v>0</v>
      </c>
    </row>
    <row r="58" spans="2:16" ht="6" customHeight="1" x14ac:dyDescent="0.25">
      <c r="B58" s="5"/>
      <c r="C58" s="5"/>
      <c r="D58" s="5"/>
      <c r="F58" s="5"/>
      <c r="H58" s="5"/>
    </row>
    <row r="59" spans="2:16" x14ac:dyDescent="0.25">
      <c r="B59" s="17"/>
      <c r="C59" s="18"/>
      <c r="D59" s="18"/>
      <c r="E59" s="19" t="s">
        <v>592</v>
      </c>
      <c r="F59" s="16"/>
      <c r="G59" s="5"/>
      <c r="H59" s="83">
        <f>SUM(J48:J57)</f>
        <v>0</v>
      </c>
      <c r="I59" s="83"/>
      <c r="J59" s="83"/>
      <c r="K59" s="5"/>
      <c r="L59" s="83">
        <f>SUM(N48:N57)</f>
        <v>0</v>
      </c>
      <c r="M59" s="83"/>
      <c r="N59" s="83"/>
      <c r="O59" s="5"/>
      <c r="P59" s="36">
        <f>SUM(P48:P57)</f>
        <v>0</v>
      </c>
    </row>
    <row r="62" spans="2:16" x14ac:dyDescent="0.25">
      <c r="B62" s="7" t="s">
        <v>602</v>
      </c>
      <c r="G62" s="6"/>
      <c r="H62" s="84">
        <v>2024</v>
      </c>
      <c r="I62" s="84"/>
      <c r="J62" s="84"/>
      <c r="K62" s="6"/>
      <c r="L62" s="84">
        <v>2025</v>
      </c>
      <c r="M62" s="84"/>
      <c r="N62" s="84"/>
      <c r="O62" s="6"/>
      <c r="P62" s="4"/>
    </row>
    <row r="63" spans="2:16" x14ac:dyDescent="0.25">
      <c r="B63" s="5"/>
      <c r="C63" s="5"/>
      <c r="D63" s="5"/>
      <c r="F63" s="5"/>
      <c r="H63" s="5"/>
    </row>
    <row r="64" spans="2:16" ht="30" customHeight="1" x14ac:dyDescent="0.25">
      <c r="B64" s="12" t="s">
        <v>593</v>
      </c>
      <c r="C64" s="15" t="s">
        <v>675</v>
      </c>
      <c r="D64" s="81" t="s">
        <v>613</v>
      </c>
      <c r="E64" s="82"/>
      <c r="F64" s="15" t="s">
        <v>674</v>
      </c>
      <c r="G64" s="9"/>
      <c r="H64" s="13" t="s">
        <v>595</v>
      </c>
      <c r="I64" s="15" t="s">
        <v>612</v>
      </c>
      <c r="J64" s="70" t="s">
        <v>598</v>
      </c>
      <c r="K64" s="9"/>
      <c r="L64" s="13" t="s">
        <v>595</v>
      </c>
      <c r="M64" s="15" t="s">
        <v>612</v>
      </c>
      <c r="N64" s="70" t="s">
        <v>598</v>
      </c>
      <c r="O64" s="10"/>
      <c r="P64" s="15" t="s">
        <v>592</v>
      </c>
    </row>
    <row r="65" spans="2:16" ht="6" customHeight="1" x14ac:dyDescent="0.25">
      <c r="B65" s="5"/>
      <c r="C65" s="5"/>
      <c r="D65" s="5"/>
      <c r="F65" s="5"/>
      <c r="H65" s="5"/>
    </row>
    <row r="66" spans="2:16" x14ac:dyDescent="0.25">
      <c r="B66" s="27">
        <v>1</v>
      </c>
      <c r="C66" s="52"/>
      <c r="D66" s="90"/>
      <c r="E66" s="91"/>
      <c r="F66" s="62"/>
      <c r="G66" s="63"/>
      <c r="H66" s="52"/>
      <c r="I66" s="52"/>
      <c r="J66" s="71">
        <f>F66*H66*I66</f>
        <v>0</v>
      </c>
      <c r="K66" s="28"/>
      <c r="L66" s="52"/>
      <c r="M66" s="52"/>
      <c r="N66" s="71">
        <f>F66*L66*M66</f>
        <v>0</v>
      </c>
      <c r="O66" s="29"/>
      <c r="P66" s="35">
        <f>J66+N66</f>
        <v>0</v>
      </c>
    </row>
    <row r="67" spans="2:16" x14ac:dyDescent="0.25">
      <c r="B67" s="30">
        <v>2</v>
      </c>
      <c r="C67" s="56"/>
      <c r="D67" s="92"/>
      <c r="E67" s="93"/>
      <c r="F67" s="64"/>
      <c r="G67" s="65"/>
      <c r="H67" s="56"/>
      <c r="I67" s="56"/>
      <c r="J67" s="72">
        <f t="shared" ref="J67:J70" si="7">F67*H67*I67</f>
        <v>0</v>
      </c>
      <c r="K67" s="31"/>
      <c r="L67" s="56"/>
      <c r="M67" s="56"/>
      <c r="N67" s="72">
        <f>F67*L67*M67</f>
        <v>0</v>
      </c>
      <c r="O67" s="29"/>
      <c r="P67" s="43">
        <f t="shared" ref="P67:P95" si="8">J67+N67</f>
        <v>0</v>
      </c>
    </row>
    <row r="68" spans="2:16" x14ac:dyDescent="0.25">
      <c r="B68" s="27">
        <v>3</v>
      </c>
      <c r="C68" s="52"/>
      <c r="D68" s="90"/>
      <c r="E68" s="91"/>
      <c r="F68" s="62"/>
      <c r="G68" s="63"/>
      <c r="H68" s="52"/>
      <c r="I68" s="52"/>
      <c r="J68" s="71">
        <f t="shared" si="7"/>
        <v>0</v>
      </c>
      <c r="K68" s="28"/>
      <c r="L68" s="52"/>
      <c r="M68" s="52"/>
      <c r="N68" s="71">
        <f>F68*L68*M68</f>
        <v>0</v>
      </c>
      <c r="O68" s="29"/>
      <c r="P68" s="35">
        <f t="shared" si="8"/>
        <v>0</v>
      </c>
    </row>
    <row r="69" spans="2:16" x14ac:dyDescent="0.25">
      <c r="B69" s="30">
        <v>4</v>
      </c>
      <c r="C69" s="56"/>
      <c r="D69" s="92"/>
      <c r="E69" s="93"/>
      <c r="F69" s="64"/>
      <c r="G69" s="65"/>
      <c r="H69" s="56"/>
      <c r="I69" s="56"/>
      <c r="J69" s="72">
        <f t="shared" si="7"/>
        <v>0</v>
      </c>
      <c r="K69" s="31"/>
      <c r="L69" s="56"/>
      <c r="M69" s="56"/>
      <c r="N69" s="72">
        <f>F69*L69*M69</f>
        <v>0</v>
      </c>
      <c r="O69" s="29"/>
      <c r="P69" s="43">
        <f t="shared" si="8"/>
        <v>0</v>
      </c>
    </row>
    <row r="70" spans="2:16" x14ac:dyDescent="0.25">
      <c r="B70" s="27">
        <v>5</v>
      </c>
      <c r="C70" s="52"/>
      <c r="D70" s="90"/>
      <c r="E70" s="91"/>
      <c r="F70" s="62"/>
      <c r="G70" s="63"/>
      <c r="H70" s="52"/>
      <c r="I70" s="52"/>
      <c r="J70" s="71">
        <f t="shared" si="7"/>
        <v>0</v>
      </c>
      <c r="K70" s="28"/>
      <c r="L70" s="52"/>
      <c r="M70" s="52"/>
      <c r="N70" s="71">
        <f t="shared" ref="N70:N95" si="9">F70*L70*M70</f>
        <v>0</v>
      </c>
      <c r="O70" s="29"/>
      <c r="P70" s="35">
        <f t="shared" si="8"/>
        <v>0</v>
      </c>
    </row>
    <row r="71" spans="2:16" x14ac:dyDescent="0.25">
      <c r="B71" s="30">
        <v>6</v>
      </c>
      <c r="C71" s="56"/>
      <c r="D71" s="92"/>
      <c r="E71" s="93"/>
      <c r="F71" s="64"/>
      <c r="G71" s="65"/>
      <c r="H71" s="56"/>
      <c r="I71" s="56"/>
      <c r="J71" s="72">
        <f t="shared" ref="J71:J95" si="10">F71*H71*I71</f>
        <v>0</v>
      </c>
      <c r="K71" s="31"/>
      <c r="L71" s="56"/>
      <c r="M71" s="56"/>
      <c r="N71" s="72">
        <f t="shared" si="9"/>
        <v>0</v>
      </c>
      <c r="O71" s="29"/>
      <c r="P71" s="43">
        <f t="shared" si="8"/>
        <v>0</v>
      </c>
    </row>
    <row r="72" spans="2:16" x14ac:dyDescent="0.25">
      <c r="B72" s="27">
        <v>7</v>
      </c>
      <c r="C72" s="52"/>
      <c r="D72" s="90"/>
      <c r="E72" s="91"/>
      <c r="F72" s="62"/>
      <c r="G72" s="65"/>
      <c r="H72" s="52"/>
      <c r="I72" s="52"/>
      <c r="J72" s="71">
        <f t="shared" si="10"/>
        <v>0</v>
      </c>
      <c r="K72" s="31"/>
      <c r="L72" s="52"/>
      <c r="M72" s="52"/>
      <c r="N72" s="71">
        <f t="shared" si="9"/>
        <v>0</v>
      </c>
      <c r="O72" s="29"/>
      <c r="P72" s="35">
        <f t="shared" si="8"/>
        <v>0</v>
      </c>
    </row>
    <row r="73" spans="2:16" x14ac:dyDescent="0.25">
      <c r="B73" s="30">
        <v>8</v>
      </c>
      <c r="C73" s="56"/>
      <c r="D73" s="92"/>
      <c r="E73" s="93"/>
      <c r="F73" s="64"/>
      <c r="G73" s="66"/>
      <c r="H73" s="56"/>
      <c r="I73" s="56"/>
      <c r="J73" s="72">
        <f t="shared" si="10"/>
        <v>0</v>
      </c>
      <c r="K73" s="32"/>
      <c r="L73" s="56"/>
      <c r="M73" s="56"/>
      <c r="N73" s="72">
        <f t="shared" si="9"/>
        <v>0</v>
      </c>
      <c r="O73" s="33"/>
      <c r="P73" s="43">
        <f t="shared" si="8"/>
        <v>0</v>
      </c>
    </row>
    <row r="74" spans="2:16" x14ac:dyDescent="0.25">
      <c r="B74" s="27">
        <v>9</v>
      </c>
      <c r="C74" s="52"/>
      <c r="D74" s="90"/>
      <c r="E74" s="91"/>
      <c r="F74" s="62"/>
      <c r="G74" s="63"/>
      <c r="H74" s="52"/>
      <c r="I74" s="52"/>
      <c r="J74" s="71">
        <f t="shared" si="10"/>
        <v>0</v>
      </c>
      <c r="K74" s="28"/>
      <c r="L74" s="52"/>
      <c r="M74" s="52"/>
      <c r="N74" s="71">
        <f t="shared" si="9"/>
        <v>0</v>
      </c>
      <c r="O74" s="29"/>
      <c r="P74" s="35">
        <f t="shared" si="8"/>
        <v>0</v>
      </c>
    </row>
    <row r="75" spans="2:16" x14ac:dyDescent="0.25">
      <c r="B75" s="30">
        <v>10</v>
      </c>
      <c r="C75" s="56"/>
      <c r="D75" s="92"/>
      <c r="E75" s="93"/>
      <c r="F75" s="64"/>
      <c r="G75" s="63"/>
      <c r="H75" s="56"/>
      <c r="I75" s="56"/>
      <c r="J75" s="72">
        <f t="shared" si="10"/>
        <v>0</v>
      </c>
      <c r="K75" s="28"/>
      <c r="L75" s="56"/>
      <c r="M75" s="56"/>
      <c r="N75" s="72">
        <f t="shared" si="9"/>
        <v>0</v>
      </c>
      <c r="O75" s="29"/>
      <c r="P75" s="43">
        <f t="shared" si="8"/>
        <v>0</v>
      </c>
    </row>
    <row r="76" spans="2:16" x14ac:dyDescent="0.25">
      <c r="B76" s="27">
        <v>11</v>
      </c>
      <c r="C76" s="52"/>
      <c r="D76" s="90"/>
      <c r="E76" s="91"/>
      <c r="F76" s="62"/>
      <c r="G76" s="63"/>
      <c r="H76" s="52"/>
      <c r="I76" s="52"/>
      <c r="J76" s="71">
        <f t="shared" si="10"/>
        <v>0</v>
      </c>
      <c r="K76" s="28"/>
      <c r="L76" s="52"/>
      <c r="M76" s="52"/>
      <c r="N76" s="71">
        <f t="shared" si="9"/>
        <v>0</v>
      </c>
      <c r="O76" s="29"/>
      <c r="P76" s="35">
        <f t="shared" si="8"/>
        <v>0</v>
      </c>
    </row>
    <row r="77" spans="2:16" x14ac:dyDescent="0.25">
      <c r="B77" s="30">
        <v>12</v>
      </c>
      <c r="C77" s="56"/>
      <c r="D77" s="92"/>
      <c r="E77" s="93"/>
      <c r="F77" s="64"/>
      <c r="G77" s="63"/>
      <c r="H77" s="56"/>
      <c r="I77" s="56"/>
      <c r="J77" s="72">
        <f t="shared" si="10"/>
        <v>0</v>
      </c>
      <c r="K77" s="28"/>
      <c r="L77" s="56"/>
      <c r="M77" s="56"/>
      <c r="N77" s="72">
        <f t="shared" si="9"/>
        <v>0</v>
      </c>
      <c r="O77" s="29"/>
      <c r="P77" s="43">
        <f t="shared" si="8"/>
        <v>0</v>
      </c>
    </row>
    <row r="78" spans="2:16" x14ac:dyDescent="0.25">
      <c r="B78" s="27">
        <v>13</v>
      </c>
      <c r="C78" s="52"/>
      <c r="D78" s="90"/>
      <c r="E78" s="91"/>
      <c r="F78" s="62"/>
      <c r="G78" s="63"/>
      <c r="H78" s="52"/>
      <c r="I78" s="52"/>
      <c r="J78" s="71">
        <f t="shared" si="10"/>
        <v>0</v>
      </c>
      <c r="K78" s="28"/>
      <c r="L78" s="52"/>
      <c r="M78" s="52"/>
      <c r="N78" s="71">
        <f t="shared" si="9"/>
        <v>0</v>
      </c>
      <c r="O78" s="29"/>
      <c r="P78" s="35">
        <f t="shared" si="8"/>
        <v>0</v>
      </c>
    </row>
    <row r="79" spans="2:16" x14ac:dyDescent="0.25">
      <c r="B79" s="30">
        <v>14</v>
      </c>
      <c r="C79" s="56"/>
      <c r="D79" s="92"/>
      <c r="E79" s="93"/>
      <c r="F79" s="64"/>
      <c r="G79" s="63"/>
      <c r="H79" s="56"/>
      <c r="I79" s="56"/>
      <c r="J79" s="72">
        <f t="shared" si="10"/>
        <v>0</v>
      </c>
      <c r="K79" s="28"/>
      <c r="L79" s="56"/>
      <c r="M79" s="56"/>
      <c r="N79" s="72">
        <f t="shared" si="9"/>
        <v>0</v>
      </c>
      <c r="O79" s="29"/>
      <c r="P79" s="43">
        <f t="shared" si="8"/>
        <v>0</v>
      </c>
    </row>
    <row r="80" spans="2:16" x14ac:dyDescent="0.25">
      <c r="B80" s="27">
        <v>15</v>
      </c>
      <c r="C80" s="52"/>
      <c r="D80" s="90"/>
      <c r="E80" s="91"/>
      <c r="F80" s="62"/>
      <c r="G80" s="63"/>
      <c r="H80" s="52"/>
      <c r="I80" s="52"/>
      <c r="J80" s="71">
        <f t="shared" si="10"/>
        <v>0</v>
      </c>
      <c r="K80" s="28"/>
      <c r="L80" s="52"/>
      <c r="M80" s="52"/>
      <c r="N80" s="71">
        <f t="shared" si="9"/>
        <v>0</v>
      </c>
      <c r="O80" s="29"/>
      <c r="P80" s="35">
        <f t="shared" si="8"/>
        <v>0</v>
      </c>
    </row>
    <row r="81" spans="2:16" x14ac:dyDescent="0.25">
      <c r="B81" s="30">
        <v>16</v>
      </c>
      <c r="C81" s="56"/>
      <c r="D81" s="92"/>
      <c r="E81" s="93"/>
      <c r="F81" s="64"/>
      <c r="G81" s="63"/>
      <c r="H81" s="56"/>
      <c r="I81" s="56"/>
      <c r="J81" s="72">
        <f t="shared" si="10"/>
        <v>0</v>
      </c>
      <c r="K81" s="28"/>
      <c r="L81" s="56"/>
      <c r="M81" s="56"/>
      <c r="N81" s="72">
        <f t="shared" si="9"/>
        <v>0</v>
      </c>
      <c r="O81" s="29"/>
      <c r="P81" s="43">
        <f t="shared" si="8"/>
        <v>0</v>
      </c>
    </row>
    <row r="82" spans="2:16" x14ac:dyDescent="0.25">
      <c r="B82" s="27">
        <v>17</v>
      </c>
      <c r="C82" s="52"/>
      <c r="D82" s="90"/>
      <c r="E82" s="91"/>
      <c r="F82" s="62"/>
      <c r="G82" s="63"/>
      <c r="H82" s="52"/>
      <c r="I82" s="52"/>
      <c r="J82" s="71">
        <f t="shared" si="10"/>
        <v>0</v>
      </c>
      <c r="K82" s="28"/>
      <c r="L82" s="52"/>
      <c r="M82" s="52"/>
      <c r="N82" s="71">
        <f t="shared" si="9"/>
        <v>0</v>
      </c>
      <c r="O82" s="29"/>
      <c r="P82" s="35">
        <f t="shared" si="8"/>
        <v>0</v>
      </c>
    </row>
    <row r="83" spans="2:16" x14ac:dyDescent="0.25">
      <c r="B83" s="30">
        <v>18</v>
      </c>
      <c r="C83" s="56"/>
      <c r="D83" s="92"/>
      <c r="E83" s="93"/>
      <c r="F83" s="64"/>
      <c r="G83" s="63"/>
      <c r="H83" s="56"/>
      <c r="I83" s="56"/>
      <c r="J83" s="72">
        <f t="shared" si="10"/>
        <v>0</v>
      </c>
      <c r="K83" s="28"/>
      <c r="L83" s="56"/>
      <c r="M83" s="56"/>
      <c r="N83" s="72">
        <f t="shared" si="9"/>
        <v>0</v>
      </c>
      <c r="O83" s="29"/>
      <c r="P83" s="43">
        <f t="shared" si="8"/>
        <v>0</v>
      </c>
    </row>
    <row r="84" spans="2:16" x14ac:dyDescent="0.25">
      <c r="B84" s="27">
        <v>19</v>
      </c>
      <c r="C84" s="52"/>
      <c r="D84" s="90"/>
      <c r="E84" s="91"/>
      <c r="F84" s="62"/>
      <c r="G84" s="63"/>
      <c r="H84" s="52"/>
      <c r="I84" s="52"/>
      <c r="J84" s="71">
        <f t="shared" si="10"/>
        <v>0</v>
      </c>
      <c r="K84" s="28"/>
      <c r="L84" s="52"/>
      <c r="M84" s="52"/>
      <c r="N84" s="71">
        <f t="shared" si="9"/>
        <v>0</v>
      </c>
      <c r="O84" s="29"/>
      <c r="P84" s="35">
        <f t="shared" si="8"/>
        <v>0</v>
      </c>
    </row>
    <row r="85" spans="2:16" x14ac:dyDescent="0.25">
      <c r="B85" s="30">
        <v>20</v>
      </c>
      <c r="C85" s="56"/>
      <c r="D85" s="92"/>
      <c r="E85" s="93"/>
      <c r="F85" s="64"/>
      <c r="G85" s="63"/>
      <c r="H85" s="56"/>
      <c r="I85" s="56"/>
      <c r="J85" s="72">
        <f t="shared" si="10"/>
        <v>0</v>
      </c>
      <c r="K85" s="28"/>
      <c r="L85" s="56"/>
      <c r="M85" s="56"/>
      <c r="N85" s="72">
        <f t="shared" si="9"/>
        <v>0</v>
      </c>
      <c r="O85" s="29"/>
      <c r="P85" s="43">
        <f t="shared" si="8"/>
        <v>0</v>
      </c>
    </row>
    <row r="86" spans="2:16" x14ac:dyDescent="0.25">
      <c r="B86" s="27">
        <v>21</v>
      </c>
      <c r="C86" s="52"/>
      <c r="D86" s="90"/>
      <c r="E86" s="91"/>
      <c r="F86" s="62"/>
      <c r="G86" s="63"/>
      <c r="H86" s="52"/>
      <c r="I86" s="52"/>
      <c r="J86" s="71">
        <f t="shared" si="10"/>
        <v>0</v>
      </c>
      <c r="K86" s="28"/>
      <c r="L86" s="52"/>
      <c r="M86" s="52"/>
      <c r="N86" s="71">
        <f t="shared" si="9"/>
        <v>0</v>
      </c>
      <c r="O86" s="29"/>
      <c r="P86" s="35">
        <f t="shared" si="8"/>
        <v>0</v>
      </c>
    </row>
    <row r="87" spans="2:16" x14ac:dyDescent="0.25">
      <c r="B87" s="30">
        <v>22</v>
      </c>
      <c r="C87" s="56"/>
      <c r="D87" s="92"/>
      <c r="E87" s="93"/>
      <c r="F87" s="64"/>
      <c r="G87" s="63"/>
      <c r="H87" s="56"/>
      <c r="I87" s="56"/>
      <c r="J87" s="72">
        <f t="shared" si="10"/>
        <v>0</v>
      </c>
      <c r="K87" s="28"/>
      <c r="L87" s="56"/>
      <c r="M87" s="56"/>
      <c r="N87" s="72">
        <f t="shared" si="9"/>
        <v>0</v>
      </c>
      <c r="O87" s="29"/>
      <c r="P87" s="43">
        <f t="shared" si="8"/>
        <v>0</v>
      </c>
    </row>
    <row r="88" spans="2:16" x14ac:dyDescent="0.25">
      <c r="B88" s="27">
        <v>23</v>
      </c>
      <c r="C88" s="52"/>
      <c r="D88" s="90"/>
      <c r="E88" s="91"/>
      <c r="F88" s="62"/>
      <c r="G88" s="63"/>
      <c r="H88" s="52"/>
      <c r="I88" s="52"/>
      <c r="J88" s="71">
        <f t="shared" si="10"/>
        <v>0</v>
      </c>
      <c r="K88" s="28"/>
      <c r="L88" s="52"/>
      <c r="M88" s="52"/>
      <c r="N88" s="71">
        <f t="shared" si="9"/>
        <v>0</v>
      </c>
      <c r="O88" s="29"/>
      <c r="P88" s="35">
        <f t="shared" si="8"/>
        <v>0</v>
      </c>
    </row>
    <row r="89" spans="2:16" x14ac:dyDescent="0.25">
      <c r="B89" s="30">
        <v>24</v>
      </c>
      <c r="C89" s="56"/>
      <c r="D89" s="92"/>
      <c r="E89" s="93"/>
      <c r="F89" s="64"/>
      <c r="G89" s="63"/>
      <c r="H89" s="56"/>
      <c r="I89" s="56"/>
      <c r="J89" s="72">
        <f t="shared" si="10"/>
        <v>0</v>
      </c>
      <c r="K89" s="28"/>
      <c r="L89" s="56"/>
      <c r="M89" s="56"/>
      <c r="N89" s="72">
        <f t="shared" si="9"/>
        <v>0</v>
      </c>
      <c r="O89" s="29"/>
      <c r="P89" s="43">
        <f t="shared" si="8"/>
        <v>0</v>
      </c>
    </row>
    <row r="90" spans="2:16" x14ac:dyDescent="0.25">
      <c r="B90" s="27">
        <v>25</v>
      </c>
      <c r="C90" s="52"/>
      <c r="D90" s="90"/>
      <c r="E90" s="91"/>
      <c r="F90" s="62"/>
      <c r="G90" s="63"/>
      <c r="H90" s="52"/>
      <c r="I90" s="52"/>
      <c r="J90" s="71">
        <f t="shared" si="10"/>
        <v>0</v>
      </c>
      <c r="K90" s="28"/>
      <c r="L90" s="52"/>
      <c r="M90" s="52"/>
      <c r="N90" s="71">
        <f t="shared" si="9"/>
        <v>0</v>
      </c>
      <c r="O90" s="29"/>
      <c r="P90" s="35">
        <f t="shared" si="8"/>
        <v>0</v>
      </c>
    </row>
    <row r="91" spans="2:16" x14ac:dyDescent="0.25">
      <c r="B91" s="30">
        <v>26</v>
      </c>
      <c r="C91" s="56"/>
      <c r="D91" s="92"/>
      <c r="E91" s="93"/>
      <c r="F91" s="64"/>
      <c r="G91" s="63"/>
      <c r="H91" s="56"/>
      <c r="I91" s="56"/>
      <c r="J91" s="72">
        <f t="shared" si="10"/>
        <v>0</v>
      </c>
      <c r="K91" s="28"/>
      <c r="L91" s="56"/>
      <c r="M91" s="56"/>
      <c r="N91" s="72">
        <f t="shared" si="9"/>
        <v>0</v>
      </c>
      <c r="O91" s="29"/>
      <c r="P91" s="43">
        <f t="shared" si="8"/>
        <v>0</v>
      </c>
    </row>
    <row r="92" spans="2:16" x14ac:dyDescent="0.25">
      <c r="B92" s="27">
        <v>27</v>
      </c>
      <c r="C92" s="52"/>
      <c r="D92" s="90"/>
      <c r="E92" s="91"/>
      <c r="F92" s="62"/>
      <c r="G92" s="63"/>
      <c r="H92" s="52"/>
      <c r="I92" s="52"/>
      <c r="J92" s="71">
        <f t="shared" si="10"/>
        <v>0</v>
      </c>
      <c r="K92" s="28"/>
      <c r="L92" s="52"/>
      <c r="M92" s="52"/>
      <c r="N92" s="71">
        <f t="shared" si="9"/>
        <v>0</v>
      </c>
      <c r="O92" s="29"/>
      <c r="P92" s="35">
        <f t="shared" si="8"/>
        <v>0</v>
      </c>
    </row>
    <row r="93" spans="2:16" x14ac:dyDescent="0.25">
      <c r="B93" s="30">
        <v>28</v>
      </c>
      <c r="C93" s="56"/>
      <c r="D93" s="92"/>
      <c r="E93" s="93"/>
      <c r="F93" s="64"/>
      <c r="G93" s="63"/>
      <c r="H93" s="56"/>
      <c r="I93" s="56"/>
      <c r="J93" s="72">
        <f t="shared" si="10"/>
        <v>0</v>
      </c>
      <c r="K93" s="28"/>
      <c r="L93" s="56"/>
      <c r="M93" s="56"/>
      <c r="N93" s="72">
        <f t="shared" si="9"/>
        <v>0</v>
      </c>
      <c r="O93" s="29"/>
      <c r="P93" s="43">
        <f t="shared" si="8"/>
        <v>0</v>
      </c>
    </row>
    <row r="94" spans="2:16" x14ac:dyDescent="0.25">
      <c r="B94" s="27">
        <v>29</v>
      </c>
      <c r="C94" s="52"/>
      <c r="D94" s="90"/>
      <c r="E94" s="91"/>
      <c r="F94" s="62"/>
      <c r="G94" s="63"/>
      <c r="H94" s="52"/>
      <c r="I94" s="52"/>
      <c r="J94" s="71">
        <f t="shared" si="10"/>
        <v>0</v>
      </c>
      <c r="K94" s="28"/>
      <c r="L94" s="52"/>
      <c r="M94" s="52"/>
      <c r="N94" s="71">
        <f t="shared" si="9"/>
        <v>0</v>
      </c>
      <c r="O94" s="29"/>
      <c r="P94" s="35">
        <f t="shared" si="8"/>
        <v>0</v>
      </c>
    </row>
    <row r="95" spans="2:16" x14ac:dyDescent="0.25">
      <c r="B95" s="30">
        <v>30</v>
      </c>
      <c r="C95" s="56"/>
      <c r="D95" s="92"/>
      <c r="E95" s="93"/>
      <c r="F95" s="64"/>
      <c r="G95" s="65"/>
      <c r="H95" s="56"/>
      <c r="I95" s="56"/>
      <c r="J95" s="72">
        <f t="shared" si="10"/>
        <v>0</v>
      </c>
      <c r="K95" s="31"/>
      <c r="L95" s="56"/>
      <c r="M95" s="56"/>
      <c r="N95" s="72">
        <f t="shared" si="9"/>
        <v>0</v>
      </c>
      <c r="O95" s="29"/>
      <c r="P95" s="43">
        <f t="shared" si="8"/>
        <v>0</v>
      </c>
    </row>
    <row r="96" spans="2:16" ht="6" customHeight="1" x14ac:dyDescent="0.25">
      <c r="B96" s="5"/>
      <c r="C96" s="5"/>
      <c r="D96" s="5"/>
      <c r="F96" s="5"/>
      <c r="H96" s="5"/>
    </row>
    <row r="97" spans="2:16" x14ac:dyDescent="0.25">
      <c r="B97" s="17"/>
      <c r="C97" s="18"/>
      <c r="D97" s="18"/>
      <c r="E97" s="19" t="s">
        <v>592</v>
      </c>
      <c r="F97" s="16"/>
      <c r="G97" s="5"/>
      <c r="H97" s="83">
        <f>SUM(J66:J95)</f>
        <v>0</v>
      </c>
      <c r="I97" s="83"/>
      <c r="J97" s="83"/>
      <c r="K97" s="5"/>
      <c r="L97" s="83">
        <f>SUM(N66:N95)</f>
        <v>0</v>
      </c>
      <c r="M97" s="83"/>
      <c r="N97" s="83"/>
      <c r="O97" s="5"/>
      <c r="P97" s="36">
        <f>SUM(P66:P95)</f>
        <v>0</v>
      </c>
    </row>
  </sheetData>
  <sheetProtection algorithmName="SHA-512" hashValue="8EFUnVoToKjysOz/ZYzMRkfep1SQIHQfiFP4pvgVAZ2yRia6ZyO3OgsE7QaRRL7FRtriBkVMIBJOkLnCtx1v7w==" saltValue="Z1Egnng/cNa9WZO6GP7iww==" spinCount="100000" sheet="1" objects="1" scenarios="1" selectLockedCells="1"/>
  <protectedRanges>
    <protectedRange sqref="C10:E39 H10:I39 L10:M39" name="Tarifbeschäftigte"/>
    <protectedRange sqref="F48:F57 C48:C57" name="Professuren"/>
    <protectedRange sqref="C66:F95 D48:E57" name="SHK und WHK"/>
  </protectedRanges>
  <mergeCells count="54">
    <mergeCell ref="C57:D57"/>
    <mergeCell ref="C46:D46"/>
    <mergeCell ref="C53:D53"/>
    <mergeCell ref="C54:D54"/>
    <mergeCell ref="C55:D55"/>
    <mergeCell ref="C56:D56"/>
    <mergeCell ref="C52:D52"/>
    <mergeCell ref="H6:J6"/>
    <mergeCell ref="L6:N6"/>
    <mergeCell ref="H41:J41"/>
    <mergeCell ref="L41:N41"/>
    <mergeCell ref="H44:J44"/>
    <mergeCell ref="L44:N44"/>
    <mergeCell ref="H59:J59"/>
    <mergeCell ref="L59:N59"/>
    <mergeCell ref="H62:J62"/>
    <mergeCell ref="L62:N62"/>
    <mergeCell ref="H97:J97"/>
    <mergeCell ref="L97:N97"/>
    <mergeCell ref="D64:E64"/>
    <mergeCell ref="C48:D48"/>
    <mergeCell ref="C49:D49"/>
    <mergeCell ref="C50:D50"/>
    <mergeCell ref="C51:D51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</mergeCells>
  <phoneticPr fontId="13" type="noConversion"/>
  <pageMargins left="0.7" right="0.7" top="0.78740157499999996" bottom="0.78740157499999996" header="0.3" footer="0.3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2F34F75-0634-492E-A078-455CF5C985BB}">
          <x14:formula1>
            <xm:f>'Dropdown und Hilfen'!$B$3:$B$21</xm:f>
          </x14:formula1>
          <xm:sqref>C10:C39</xm:sqref>
        </x14:dataValidation>
        <x14:dataValidation type="list" allowBlank="1" showInputMessage="1" showErrorMessage="1" xr:uid="{E57E0ED1-01A0-49A9-80C3-3C14F5AC93F3}">
          <x14:formula1>
            <xm:f>'Dropdown und Hilfen'!$C$2:$H$2</xm:f>
          </x14:formula1>
          <xm:sqref>D10:D39</xm:sqref>
        </x14:dataValidation>
        <x14:dataValidation type="list" allowBlank="1" showInputMessage="1" showErrorMessage="1" xr:uid="{6DC8D6B4-1141-4C6C-88B6-2EE0A692EAC9}">
          <x14:formula1>
            <xm:f>'Dropdown und Hilfen'!$W$2:$W$33</xm:f>
          </x14:formula1>
          <xm:sqref>C48:C57</xm:sqref>
        </x14:dataValidation>
        <x14:dataValidation type="list" allowBlank="1" showInputMessage="1" showErrorMessage="1" xr:uid="{76F03ED0-6AF4-4772-8234-900BBAB0607F}">
          <x14:formula1>
            <xm:f>'Dropdown und Hilfen'!$K$4:$K$15</xm:f>
          </x14:formula1>
          <xm:sqref>H10:H39 L10:L39 H48:H57 L48:L57 H66:H95 L66:L95</xm:sqref>
        </x14:dataValidation>
        <x14:dataValidation type="list" allowBlank="1" showInputMessage="1" showErrorMessage="1" xr:uid="{7F3006CF-8634-4666-87D5-512C1970CCC1}">
          <x14:formula1>
            <xm:f>'Dropdown und Hilfen'!$J$3:$J$21</xm:f>
          </x14:formula1>
          <xm:sqref>I10:I39 M10:M39 I48:I57 M48:M57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059C9-E7C7-4D81-8DEB-5F0D7A86C19B}">
  <dimension ref="A2:G78"/>
  <sheetViews>
    <sheetView showGridLines="0" topLeftCell="A20" zoomScale="85" zoomScaleNormal="85" workbookViewId="0">
      <selection activeCell="F74" sqref="F74"/>
    </sheetView>
  </sheetViews>
  <sheetFormatPr baseColWidth="10" defaultColWidth="11.42578125" defaultRowHeight="15.75" x14ac:dyDescent="0.25"/>
  <cols>
    <col min="1" max="1" width="6.7109375" style="1" customWidth="1"/>
    <col min="2" max="2" width="9" style="1" customWidth="1"/>
    <col min="3" max="3" width="29.7109375" style="1" customWidth="1"/>
    <col min="4" max="4" width="46.42578125" style="1" customWidth="1"/>
    <col min="5" max="5" width="21.42578125" style="1" customWidth="1"/>
    <col min="6" max="6" width="10.42578125" style="1" customWidth="1"/>
    <col min="7" max="8" width="22.7109375" style="1" customWidth="1"/>
    <col min="9" max="16384" width="11.42578125" style="1"/>
  </cols>
  <sheetData>
    <row r="2" spans="1:7" s="2" customFormat="1" ht="30.75" customHeight="1" x14ac:dyDescent="0.25">
      <c r="B2" s="3" t="s">
        <v>616</v>
      </c>
      <c r="C2" s="3"/>
      <c r="E2" s="3"/>
      <c r="F2" s="3"/>
    </row>
    <row r="4" spans="1:7" x14ac:dyDescent="0.25">
      <c r="B4" s="40" t="str">
        <f>IF(Zusammenfassung!$D$6="","",Zusammenfassung!$D$6)</f>
        <v/>
      </c>
      <c r="D4" s="6"/>
    </row>
    <row r="6" spans="1:7" x14ac:dyDescent="0.25">
      <c r="B6" s="39">
        <v>2024</v>
      </c>
    </row>
    <row r="7" spans="1:7" ht="6" customHeight="1" x14ac:dyDescent="0.25">
      <c r="B7" s="5"/>
      <c r="C7" s="5"/>
      <c r="E7" s="5"/>
    </row>
    <row r="8" spans="1:7" s="8" customFormat="1" ht="47.25" x14ac:dyDescent="0.25">
      <c r="A8" s="1"/>
      <c r="B8" s="14" t="s">
        <v>593</v>
      </c>
      <c r="C8" s="14" t="s">
        <v>603</v>
      </c>
      <c r="D8" s="14" t="s">
        <v>604</v>
      </c>
      <c r="E8" s="14" t="s">
        <v>605</v>
      </c>
      <c r="F8" s="14" t="s">
        <v>594</v>
      </c>
      <c r="G8" s="15" t="s">
        <v>592</v>
      </c>
    </row>
    <row r="9" spans="1:7" ht="6" customHeight="1" x14ac:dyDescent="0.25">
      <c r="B9" s="5"/>
      <c r="C9" s="5"/>
      <c r="E9" s="5"/>
    </row>
    <row r="10" spans="1:7" x14ac:dyDescent="0.25">
      <c r="B10" s="27">
        <v>1</v>
      </c>
      <c r="C10" s="53"/>
      <c r="D10" s="85"/>
      <c r="E10" s="55"/>
      <c r="F10" s="53"/>
      <c r="G10" s="68">
        <f>E10*F10</f>
        <v>0</v>
      </c>
    </row>
    <row r="11" spans="1:7" x14ac:dyDescent="0.25">
      <c r="B11" s="30">
        <v>2</v>
      </c>
      <c r="C11" s="57"/>
      <c r="D11" s="86"/>
      <c r="E11" s="59"/>
      <c r="F11" s="57"/>
      <c r="G11" s="73">
        <f t="shared" ref="G11:G14" si="0">E11*F11</f>
        <v>0</v>
      </c>
    </row>
    <row r="12" spans="1:7" x14ac:dyDescent="0.25">
      <c r="B12" s="27">
        <v>3</v>
      </c>
      <c r="C12" s="53"/>
      <c r="D12" s="85"/>
      <c r="E12" s="55"/>
      <c r="F12" s="53"/>
      <c r="G12" s="68">
        <f t="shared" si="0"/>
        <v>0</v>
      </c>
    </row>
    <row r="13" spans="1:7" x14ac:dyDescent="0.25">
      <c r="B13" s="30">
        <v>4</v>
      </c>
      <c r="C13" s="57"/>
      <c r="D13" s="86"/>
      <c r="E13" s="59"/>
      <c r="F13" s="57"/>
      <c r="G13" s="73">
        <f t="shared" si="0"/>
        <v>0</v>
      </c>
    </row>
    <row r="14" spans="1:7" x14ac:dyDescent="0.25">
      <c r="B14" s="27">
        <v>5</v>
      </c>
      <c r="C14" s="53"/>
      <c r="D14" s="85"/>
      <c r="E14" s="55"/>
      <c r="F14" s="53"/>
      <c r="G14" s="68">
        <f t="shared" si="0"/>
        <v>0</v>
      </c>
    </row>
    <row r="15" spans="1:7" x14ac:dyDescent="0.25">
      <c r="B15" s="30">
        <v>6</v>
      </c>
      <c r="C15" s="57"/>
      <c r="D15" s="86"/>
      <c r="E15" s="59"/>
      <c r="F15" s="57"/>
      <c r="G15" s="73">
        <f t="shared" ref="G15:G39" si="1">E15*F15</f>
        <v>0</v>
      </c>
    </row>
    <row r="16" spans="1:7" x14ac:dyDescent="0.25">
      <c r="B16" s="27">
        <v>7</v>
      </c>
      <c r="C16" s="53"/>
      <c r="D16" s="85"/>
      <c r="E16" s="55"/>
      <c r="F16" s="53"/>
      <c r="G16" s="68">
        <f t="shared" si="1"/>
        <v>0</v>
      </c>
    </row>
    <row r="17" spans="2:7" x14ac:dyDescent="0.25">
      <c r="B17" s="30">
        <v>8</v>
      </c>
      <c r="C17" s="57"/>
      <c r="D17" s="86"/>
      <c r="E17" s="59"/>
      <c r="F17" s="57"/>
      <c r="G17" s="73">
        <f t="shared" si="1"/>
        <v>0</v>
      </c>
    </row>
    <row r="18" spans="2:7" x14ac:dyDescent="0.25">
      <c r="B18" s="27">
        <v>9</v>
      </c>
      <c r="C18" s="53"/>
      <c r="D18" s="85"/>
      <c r="E18" s="55"/>
      <c r="F18" s="53"/>
      <c r="G18" s="68">
        <f t="shared" si="1"/>
        <v>0</v>
      </c>
    </row>
    <row r="19" spans="2:7" x14ac:dyDescent="0.25">
      <c r="B19" s="30">
        <v>10</v>
      </c>
      <c r="C19" s="57"/>
      <c r="D19" s="86"/>
      <c r="E19" s="59"/>
      <c r="F19" s="57"/>
      <c r="G19" s="73">
        <f t="shared" si="1"/>
        <v>0</v>
      </c>
    </row>
    <row r="20" spans="2:7" x14ac:dyDescent="0.25">
      <c r="B20" s="27">
        <v>11</v>
      </c>
      <c r="C20" s="53"/>
      <c r="D20" s="85"/>
      <c r="E20" s="55"/>
      <c r="F20" s="53"/>
      <c r="G20" s="68">
        <f t="shared" si="1"/>
        <v>0</v>
      </c>
    </row>
    <row r="21" spans="2:7" x14ac:dyDescent="0.25">
      <c r="B21" s="30">
        <v>12</v>
      </c>
      <c r="C21" s="57"/>
      <c r="D21" s="86"/>
      <c r="E21" s="59"/>
      <c r="F21" s="57"/>
      <c r="G21" s="73">
        <f t="shared" si="1"/>
        <v>0</v>
      </c>
    </row>
    <row r="22" spans="2:7" x14ac:dyDescent="0.25">
      <c r="B22" s="27">
        <v>13</v>
      </c>
      <c r="C22" s="53"/>
      <c r="D22" s="85"/>
      <c r="E22" s="55"/>
      <c r="F22" s="53"/>
      <c r="G22" s="68">
        <f t="shared" si="1"/>
        <v>0</v>
      </c>
    </row>
    <row r="23" spans="2:7" x14ac:dyDescent="0.25">
      <c r="B23" s="30">
        <v>14</v>
      </c>
      <c r="C23" s="57"/>
      <c r="D23" s="86"/>
      <c r="E23" s="59"/>
      <c r="F23" s="57"/>
      <c r="G23" s="73">
        <f t="shared" si="1"/>
        <v>0</v>
      </c>
    </row>
    <row r="24" spans="2:7" x14ac:dyDescent="0.25">
      <c r="B24" s="27">
        <v>15</v>
      </c>
      <c r="C24" s="53"/>
      <c r="D24" s="85"/>
      <c r="E24" s="55"/>
      <c r="F24" s="53"/>
      <c r="G24" s="68">
        <f t="shared" si="1"/>
        <v>0</v>
      </c>
    </row>
    <row r="25" spans="2:7" x14ac:dyDescent="0.25">
      <c r="B25" s="30">
        <v>16</v>
      </c>
      <c r="C25" s="57"/>
      <c r="D25" s="86"/>
      <c r="E25" s="59"/>
      <c r="F25" s="57"/>
      <c r="G25" s="73">
        <f t="shared" si="1"/>
        <v>0</v>
      </c>
    </row>
    <row r="26" spans="2:7" x14ac:dyDescent="0.25">
      <c r="B26" s="27">
        <v>17</v>
      </c>
      <c r="C26" s="53"/>
      <c r="D26" s="85"/>
      <c r="E26" s="55"/>
      <c r="F26" s="53"/>
      <c r="G26" s="68">
        <f t="shared" si="1"/>
        <v>0</v>
      </c>
    </row>
    <row r="27" spans="2:7" x14ac:dyDescent="0.25">
      <c r="B27" s="30">
        <v>18</v>
      </c>
      <c r="C27" s="57"/>
      <c r="D27" s="86"/>
      <c r="E27" s="59"/>
      <c r="F27" s="57"/>
      <c r="G27" s="73">
        <f t="shared" si="1"/>
        <v>0</v>
      </c>
    </row>
    <row r="28" spans="2:7" x14ac:dyDescent="0.25">
      <c r="B28" s="27">
        <v>19</v>
      </c>
      <c r="C28" s="53"/>
      <c r="D28" s="85"/>
      <c r="E28" s="55"/>
      <c r="F28" s="53"/>
      <c r="G28" s="68">
        <f t="shared" si="1"/>
        <v>0</v>
      </c>
    </row>
    <row r="29" spans="2:7" x14ac:dyDescent="0.25">
      <c r="B29" s="30">
        <v>20</v>
      </c>
      <c r="C29" s="57"/>
      <c r="D29" s="86"/>
      <c r="E29" s="59"/>
      <c r="F29" s="57"/>
      <c r="G29" s="73">
        <f t="shared" si="1"/>
        <v>0</v>
      </c>
    </row>
    <row r="30" spans="2:7" x14ac:dyDescent="0.25">
      <c r="B30" s="27">
        <v>21</v>
      </c>
      <c r="C30" s="53"/>
      <c r="D30" s="85"/>
      <c r="E30" s="55"/>
      <c r="F30" s="53"/>
      <c r="G30" s="68">
        <f t="shared" si="1"/>
        <v>0</v>
      </c>
    </row>
    <row r="31" spans="2:7" x14ac:dyDescent="0.25">
      <c r="B31" s="30">
        <v>22</v>
      </c>
      <c r="C31" s="57"/>
      <c r="D31" s="86"/>
      <c r="E31" s="59"/>
      <c r="F31" s="57"/>
      <c r="G31" s="73">
        <f t="shared" si="1"/>
        <v>0</v>
      </c>
    </row>
    <row r="32" spans="2:7" x14ac:dyDescent="0.25">
      <c r="B32" s="27">
        <v>23</v>
      </c>
      <c r="C32" s="53"/>
      <c r="D32" s="85"/>
      <c r="E32" s="55"/>
      <c r="F32" s="53"/>
      <c r="G32" s="68">
        <f t="shared" si="1"/>
        <v>0</v>
      </c>
    </row>
    <row r="33" spans="1:7" x14ac:dyDescent="0.25">
      <c r="B33" s="30">
        <v>24</v>
      </c>
      <c r="C33" s="57"/>
      <c r="D33" s="86"/>
      <c r="E33" s="59"/>
      <c r="F33" s="57"/>
      <c r="G33" s="73">
        <f t="shared" si="1"/>
        <v>0</v>
      </c>
    </row>
    <row r="34" spans="1:7" x14ac:dyDescent="0.25">
      <c r="B34" s="27">
        <v>25</v>
      </c>
      <c r="C34" s="53"/>
      <c r="D34" s="85"/>
      <c r="E34" s="55"/>
      <c r="F34" s="53"/>
      <c r="G34" s="68">
        <f t="shared" si="1"/>
        <v>0</v>
      </c>
    </row>
    <row r="35" spans="1:7" x14ac:dyDescent="0.25">
      <c r="B35" s="30">
        <v>26</v>
      </c>
      <c r="C35" s="57"/>
      <c r="D35" s="86"/>
      <c r="E35" s="59"/>
      <c r="F35" s="57"/>
      <c r="G35" s="73">
        <f t="shared" si="1"/>
        <v>0</v>
      </c>
    </row>
    <row r="36" spans="1:7" x14ac:dyDescent="0.25">
      <c r="B36" s="27">
        <v>27</v>
      </c>
      <c r="C36" s="53"/>
      <c r="D36" s="85"/>
      <c r="E36" s="55"/>
      <c r="F36" s="53"/>
      <c r="G36" s="68">
        <f t="shared" si="1"/>
        <v>0</v>
      </c>
    </row>
    <row r="37" spans="1:7" x14ac:dyDescent="0.25">
      <c r="B37" s="30">
        <v>28</v>
      </c>
      <c r="C37" s="57"/>
      <c r="D37" s="86"/>
      <c r="E37" s="59"/>
      <c r="F37" s="57"/>
      <c r="G37" s="73">
        <f t="shared" si="1"/>
        <v>0</v>
      </c>
    </row>
    <row r="38" spans="1:7" x14ac:dyDescent="0.25">
      <c r="B38" s="27">
        <v>29</v>
      </c>
      <c r="C38" s="53"/>
      <c r="D38" s="85"/>
      <c r="E38" s="55"/>
      <c r="F38" s="53"/>
      <c r="G38" s="68">
        <f t="shared" si="1"/>
        <v>0</v>
      </c>
    </row>
    <row r="39" spans="1:7" x14ac:dyDescent="0.25">
      <c r="B39" s="30">
        <v>30</v>
      </c>
      <c r="C39" s="57"/>
      <c r="D39" s="86"/>
      <c r="E39" s="59"/>
      <c r="F39" s="57"/>
      <c r="G39" s="73">
        <f t="shared" si="1"/>
        <v>0</v>
      </c>
    </row>
    <row r="40" spans="1:7" ht="6" customHeight="1" x14ac:dyDescent="0.25">
      <c r="B40" s="5"/>
      <c r="C40" s="5"/>
      <c r="E40" s="22"/>
      <c r="G40" s="23"/>
    </row>
    <row r="41" spans="1:7" x14ac:dyDescent="0.25">
      <c r="B41" s="37"/>
      <c r="C41" s="38"/>
      <c r="D41" s="11" t="s">
        <v>592</v>
      </c>
      <c r="E41" s="42">
        <f>SUM(E10:E39)</f>
        <v>0</v>
      </c>
      <c r="F41" s="19"/>
      <c r="G41" s="41">
        <f>SUM(G10:G39)</f>
        <v>0</v>
      </c>
    </row>
    <row r="43" spans="1:7" x14ac:dyDescent="0.25">
      <c r="B43" s="39">
        <v>2025</v>
      </c>
    </row>
    <row r="44" spans="1:7" ht="6" customHeight="1" x14ac:dyDescent="0.25">
      <c r="B44" s="5"/>
      <c r="C44" s="5"/>
      <c r="E44" s="5"/>
    </row>
    <row r="45" spans="1:7" s="8" customFormat="1" ht="47.25" x14ac:dyDescent="0.25">
      <c r="A45" s="1"/>
      <c r="B45" s="14" t="s">
        <v>593</v>
      </c>
      <c r="C45" s="14" t="s">
        <v>603</v>
      </c>
      <c r="D45" s="14" t="s">
        <v>604</v>
      </c>
      <c r="E45" s="14" t="s">
        <v>605</v>
      </c>
      <c r="F45" s="14" t="s">
        <v>594</v>
      </c>
      <c r="G45" s="15" t="s">
        <v>592</v>
      </c>
    </row>
    <row r="46" spans="1:7" ht="6" customHeight="1" x14ac:dyDescent="0.25">
      <c r="B46" s="5"/>
      <c r="C46" s="5"/>
      <c r="E46" s="5"/>
    </row>
    <row r="47" spans="1:7" x14ac:dyDescent="0.25">
      <c r="B47" s="27">
        <v>1</v>
      </c>
      <c r="C47" s="53"/>
      <c r="D47" s="85"/>
      <c r="E47" s="55"/>
      <c r="F47" s="53"/>
      <c r="G47" s="68">
        <f>E47*F47</f>
        <v>0</v>
      </c>
    </row>
    <row r="48" spans="1:7" x14ac:dyDescent="0.25">
      <c r="B48" s="30">
        <v>2</v>
      </c>
      <c r="C48" s="57"/>
      <c r="D48" s="86"/>
      <c r="E48" s="59"/>
      <c r="F48" s="57"/>
      <c r="G48" s="73">
        <f t="shared" ref="G48:G76" si="2">E48*F48</f>
        <v>0</v>
      </c>
    </row>
    <row r="49" spans="2:7" x14ac:dyDescent="0.25">
      <c r="B49" s="27">
        <v>3</v>
      </c>
      <c r="C49" s="53"/>
      <c r="D49" s="85"/>
      <c r="E49" s="55"/>
      <c r="F49" s="53"/>
      <c r="G49" s="68">
        <f t="shared" si="2"/>
        <v>0</v>
      </c>
    </row>
    <row r="50" spans="2:7" x14ac:dyDescent="0.25">
      <c r="B50" s="30">
        <v>4</v>
      </c>
      <c r="C50" s="57"/>
      <c r="D50" s="86"/>
      <c r="E50" s="59"/>
      <c r="F50" s="57"/>
      <c r="G50" s="73">
        <f t="shared" si="2"/>
        <v>0</v>
      </c>
    </row>
    <row r="51" spans="2:7" x14ac:dyDescent="0.25">
      <c r="B51" s="27">
        <v>5</v>
      </c>
      <c r="C51" s="53"/>
      <c r="D51" s="85"/>
      <c r="E51" s="55"/>
      <c r="F51" s="53"/>
      <c r="G51" s="68">
        <f t="shared" si="2"/>
        <v>0</v>
      </c>
    </row>
    <row r="52" spans="2:7" x14ac:dyDescent="0.25">
      <c r="B52" s="30">
        <v>6</v>
      </c>
      <c r="C52" s="57"/>
      <c r="D52" s="86"/>
      <c r="E52" s="59"/>
      <c r="F52" s="57"/>
      <c r="G52" s="73">
        <f t="shared" si="2"/>
        <v>0</v>
      </c>
    </row>
    <row r="53" spans="2:7" x14ac:dyDescent="0.25">
      <c r="B53" s="27">
        <v>7</v>
      </c>
      <c r="C53" s="53"/>
      <c r="D53" s="85"/>
      <c r="E53" s="55"/>
      <c r="F53" s="53"/>
      <c r="G53" s="68">
        <f t="shared" si="2"/>
        <v>0</v>
      </c>
    </row>
    <row r="54" spans="2:7" x14ac:dyDescent="0.25">
      <c r="B54" s="30">
        <v>8</v>
      </c>
      <c r="C54" s="57"/>
      <c r="D54" s="86"/>
      <c r="E54" s="59"/>
      <c r="F54" s="57"/>
      <c r="G54" s="73">
        <f t="shared" si="2"/>
        <v>0</v>
      </c>
    </row>
    <row r="55" spans="2:7" x14ac:dyDescent="0.25">
      <c r="B55" s="27">
        <v>9</v>
      </c>
      <c r="C55" s="53"/>
      <c r="D55" s="85"/>
      <c r="E55" s="55"/>
      <c r="F55" s="53"/>
      <c r="G55" s="68">
        <f t="shared" si="2"/>
        <v>0</v>
      </c>
    </row>
    <row r="56" spans="2:7" x14ac:dyDescent="0.25">
      <c r="B56" s="30">
        <v>10</v>
      </c>
      <c r="C56" s="57"/>
      <c r="D56" s="86"/>
      <c r="E56" s="59"/>
      <c r="F56" s="57"/>
      <c r="G56" s="73">
        <f t="shared" si="2"/>
        <v>0</v>
      </c>
    </row>
    <row r="57" spans="2:7" x14ac:dyDescent="0.25">
      <c r="B57" s="27">
        <v>11</v>
      </c>
      <c r="C57" s="53"/>
      <c r="D57" s="85"/>
      <c r="E57" s="55"/>
      <c r="F57" s="53"/>
      <c r="G57" s="68">
        <f t="shared" si="2"/>
        <v>0</v>
      </c>
    </row>
    <row r="58" spans="2:7" x14ac:dyDescent="0.25">
      <c r="B58" s="30">
        <v>12</v>
      </c>
      <c r="C58" s="57"/>
      <c r="D58" s="86"/>
      <c r="E58" s="59"/>
      <c r="F58" s="57"/>
      <c r="G58" s="73">
        <f t="shared" si="2"/>
        <v>0</v>
      </c>
    </row>
    <row r="59" spans="2:7" x14ac:dyDescent="0.25">
      <c r="B59" s="27">
        <v>13</v>
      </c>
      <c r="C59" s="53"/>
      <c r="D59" s="85"/>
      <c r="E59" s="55"/>
      <c r="F59" s="53"/>
      <c r="G59" s="68">
        <f t="shared" si="2"/>
        <v>0</v>
      </c>
    </row>
    <row r="60" spans="2:7" x14ac:dyDescent="0.25">
      <c r="B60" s="30">
        <v>14</v>
      </c>
      <c r="C60" s="57"/>
      <c r="D60" s="86"/>
      <c r="E60" s="59"/>
      <c r="F60" s="57"/>
      <c r="G60" s="73">
        <f t="shared" si="2"/>
        <v>0</v>
      </c>
    </row>
    <row r="61" spans="2:7" x14ac:dyDescent="0.25">
      <c r="B61" s="27">
        <v>15</v>
      </c>
      <c r="C61" s="53"/>
      <c r="D61" s="85"/>
      <c r="E61" s="55"/>
      <c r="F61" s="53"/>
      <c r="G61" s="68">
        <f t="shared" si="2"/>
        <v>0</v>
      </c>
    </row>
    <row r="62" spans="2:7" x14ac:dyDescent="0.25">
      <c r="B62" s="30">
        <v>16</v>
      </c>
      <c r="C62" s="57"/>
      <c r="D62" s="86"/>
      <c r="E62" s="59"/>
      <c r="F62" s="57"/>
      <c r="G62" s="73">
        <f t="shared" si="2"/>
        <v>0</v>
      </c>
    </row>
    <row r="63" spans="2:7" x14ac:dyDescent="0.25">
      <c r="B63" s="27">
        <v>17</v>
      </c>
      <c r="C63" s="53"/>
      <c r="D63" s="85"/>
      <c r="E63" s="55"/>
      <c r="F63" s="53"/>
      <c r="G63" s="68">
        <f t="shared" si="2"/>
        <v>0</v>
      </c>
    </row>
    <row r="64" spans="2:7" x14ac:dyDescent="0.25">
      <c r="B64" s="30">
        <v>18</v>
      </c>
      <c r="C64" s="57"/>
      <c r="D64" s="86"/>
      <c r="E64" s="59"/>
      <c r="F64" s="57"/>
      <c r="G64" s="73">
        <f t="shared" si="2"/>
        <v>0</v>
      </c>
    </row>
    <row r="65" spans="2:7" x14ac:dyDescent="0.25">
      <c r="B65" s="27">
        <v>19</v>
      </c>
      <c r="C65" s="53"/>
      <c r="D65" s="85"/>
      <c r="E65" s="55"/>
      <c r="F65" s="53"/>
      <c r="G65" s="68">
        <f t="shared" si="2"/>
        <v>0</v>
      </c>
    </row>
    <row r="66" spans="2:7" x14ac:dyDescent="0.25">
      <c r="B66" s="30">
        <v>20</v>
      </c>
      <c r="C66" s="57"/>
      <c r="D66" s="86"/>
      <c r="E66" s="59"/>
      <c r="F66" s="57"/>
      <c r="G66" s="73">
        <f t="shared" si="2"/>
        <v>0</v>
      </c>
    </row>
    <row r="67" spans="2:7" x14ac:dyDescent="0.25">
      <c r="B67" s="27">
        <v>21</v>
      </c>
      <c r="C67" s="53"/>
      <c r="D67" s="85"/>
      <c r="E67" s="55"/>
      <c r="F67" s="53"/>
      <c r="G67" s="68">
        <f t="shared" si="2"/>
        <v>0</v>
      </c>
    </row>
    <row r="68" spans="2:7" x14ac:dyDescent="0.25">
      <c r="B68" s="30">
        <v>22</v>
      </c>
      <c r="C68" s="57"/>
      <c r="D68" s="86"/>
      <c r="E68" s="59"/>
      <c r="F68" s="57"/>
      <c r="G68" s="73">
        <f t="shared" si="2"/>
        <v>0</v>
      </c>
    </row>
    <row r="69" spans="2:7" x14ac:dyDescent="0.25">
      <c r="B69" s="27">
        <v>23</v>
      </c>
      <c r="C69" s="53"/>
      <c r="D69" s="85"/>
      <c r="E69" s="55"/>
      <c r="F69" s="53"/>
      <c r="G69" s="68">
        <f t="shared" si="2"/>
        <v>0</v>
      </c>
    </row>
    <row r="70" spans="2:7" x14ac:dyDescent="0.25">
      <c r="B70" s="30">
        <v>24</v>
      </c>
      <c r="C70" s="57"/>
      <c r="D70" s="86"/>
      <c r="E70" s="59"/>
      <c r="F70" s="57"/>
      <c r="G70" s="73">
        <f t="shared" si="2"/>
        <v>0</v>
      </c>
    </row>
    <row r="71" spans="2:7" x14ac:dyDescent="0.25">
      <c r="B71" s="27">
        <v>25</v>
      </c>
      <c r="C71" s="53"/>
      <c r="D71" s="85"/>
      <c r="E71" s="55"/>
      <c r="F71" s="53"/>
      <c r="G71" s="68">
        <f t="shared" si="2"/>
        <v>0</v>
      </c>
    </row>
    <row r="72" spans="2:7" x14ac:dyDescent="0.25">
      <c r="B72" s="30">
        <v>26</v>
      </c>
      <c r="C72" s="57"/>
      <c r="D72" s="86"/>
      <c r="E72" s="59"/>
      <c r="F72" s="57"/>
      <c r="G72" s="73">
        <f t="shared" si="2"/>
        <v>0</v>
      </c>
    </row>
    <row r="73" spans="2:7" x14ac:dyDescent="0.25">
      <c r="B73" s="27">
        <v>27</v>
      </c>
      <c r="C73" s="53"/>
      <c r="D73" s="85"/>
      <c r="E73" s="55"/>
      <c r="F73" s="53"/>
      <c r="G73" s="68">
        <f t="shared" si="2"/>
        <v>0</v>
      </c>
    </row>
    <row r="74" spans="2:7" x14ac:dyDescent="0.25">
      <c r="B74" s="30">
        <v>28</v>
      </c>
      <c r="C74" s="57"/>
      <c r="D74" s="86"/>
      <c r="E74" s="59"/>
      <c r="F74" s="57"/>
      <c r="G74" s="73">
        <f t="shared" si="2"/>
        <v>0</v>
      </c>
    </row>
    <row r="75" spans="2:7" x14ac:dyDescent="0.25">
      <c r="B75" s="27">
        <v>29</v>
      </c>
      <c r="C75" s="53"/>
      <c r="D75" s="85"/>
      <c r="E75" s="55"/>
      <c r="F75" s="53"/>
      <c r="G75" s="68">
        <f t="shared" si="2"/>
        <v>0</v>
      </c>
    </row>
    <row r="76" spans="2:7" x14ac:dyDescent="0.25">
      <c r="B76" s="30">
        <v>30</v>
      </c>
      <c r="C76" s="57"/>
      <c r="D76" s="86"/>
      <c r="E76" s="59"/>
      <c r="F76" s="57"/>
      <c r="G76" s="73">
        <f t="shared" si="2"/>
        <v>0</v>
      </c>
    </row>
    <row r="77" spans="2:7" ht="6" customHeight="1" x14ac:dyDescent="0.25">
      <c r="B77" s="5"/>
      <c r="C77" s="5"/>
      <c r="E77" s="22"/>
      <c r="G77" s="23"/>
    </row>
    <row r="78" spans="2:7" x14ac:dyDescent="0.25">
      <c r="B78" s="37"/>
      <c r="C78" s="38"/>
      <c r="D78" s="11" t="s">
        <v>592</v>
      </c>
      <c r="E78" s="42">
        <f>SUM(E47:E76)</f>
        <v>0</v>
      </c>
      <c r="F78" s="19"/>
      <c r="G78" s="41">
        <f>SUM(G47:G76)</f>
        <v>0</v>
      </c>
    </row>
  </sheetData>
  <sheetProtection algorithmName="SHA-512" hashValue="QH5n6aalT4w35GDi+eDbOzsaxbWXSqAY7CTC6JAv3O9hnv/LtIyuz+OCOREg57VMoKpg5PsOR527v7pw1NsNig==" saltValue="8tUdOct2Hex1+SeL8R0t8Q==" spinCount="100000" sheet="1" objects="1" scenarios="1" selectLockedCells="1"/>
  <protectedRanges>
    <protectedRange sqref="C10:F39 C47:F76" name="Bereich1"/>
  </protectedRanges>
  <pageMargins left="0.7" right="0.7" top="0.78740157499999996" bottom="0.78740157499999996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9E1F7-D6BC-4599-890D-588E6B95DEAA}">
          <x14:formula1>
            <xm:f>'Dropdown und Hilfen'!$T$2:$T$6</xm:f>
          </x14:formula1>
          <xm:sqref>C10:C39 C47:C76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FC06-1C7A-4CD0-8933-511C63CF8DDB}">
  <dimension ref="A2:G38"/>
  <sheetViews>
    <sheetView showGridLines="0" zoomScale="85" zoomScaleNormal="85" workbookViewId="0">
      <selection activeCell="C10" sqref="C10"/>
    </sheetView>
  </sheetViews>
  <sheetFormatPr baseColWidth="10" defaultColWidth="11.42578125" defaultRowHeight="15.75" x14ac:dyDescent="0.25"/>
  <cols>
    <col min="1" max="1" width="6.7109375" style="1" customWidth="1"/>
    <col min="2" max="2" width="9" style="1" customWidth="1"/>
    <col min="3" max="3" width="29.7109375" style="1" customWidth="1"/>
    <col min="4" max="4" width="41.28515625" style="1" customWidth="1"/>
    <col min="5" max="5" width="20.5703125" style="1" customWidth="1"/>
    <col min="6" max="6" width="10.42578125" style="1" customWidth="1"/>
    <col min="7" max="8" width="22.7109375" style="1" customWidth="1"/>
    <col min="9" max="16384" width="11.42578125" style="1"/>
  </cols>
  <sheetData>
    <row r="2" spans="1:7" s="2" customFormat="1" ht="30.75" customHeight="1" x14ac:dyDescent="0.25">
      <c r="B2" s="3" t="s">
        <v>617</v>
      </c>
      <c r="C2" s="3"/>
      <c r="E2" s="3"/>
      <c r="F2" s="3"/>
    </row>
    <row r="4" spans="1:7" x14ac:dyDescent="0.25">
      <c r="B4" s="40" t="str">
        <f>IF(Zusammenfassung!$D$6="","",Zusammenfassung!$D$6)</f>
        <v/>
      </c>
      <c r="D4" s="6"/>
    </row>
    <row r="6" spans="1:7" x14ac:dyDescent="0.25">
      <c r="B6" s="39">
        <v>2024</v>
      </c>
    </row>
    <row r="7" spans="1:7" ht="6" customHeight="1" x14ac:dyDescent="0.25">
      <c r="B7" s="5"/>
      <c r="C7" s="5"/>
      <c r="E7" s="5"/>
    </row>
    <row r="8" spans="1:7" s="8" customFormat="1" ht="47.25" x14ac:dyDescent="0.25">
      <c r="A8" s="1"/>
      <c r="B8" s="14" t="s">
        <v>593</v>
      </c>
      <c r="C8" s="14" t="s">
        <v>603</v>
      </c>
      <c r="D8" s="14" t="s">
        <v>604</v>
      </c>
      <c r="E8" s="14" t="s">
        <v>605</v>
      </c>
      <c r="F8" s="14" t="s">
        <v>594</v>
      </c>
      <c r="G8" s="15" t="s">
        <v>592</v>
      </c>
    </row>
    <row r="9" spans="1:7" ht="6" customHeight="1" x14ac:dyDescent="0.25">
      <c r="B9" s="5"/>
      <c r="C9" s="5"/>
      <c r="E9" s="5"/>
    </row>
    <row r="10" spans="1:7" x14ac:dyDescent="0.25">
      <c r="B10" s="27">
        <v>1</v>
      </c>
      <c r="C10" s="53"/>
      <c r="D10" s="54"/>
      <c r="E10" s="55"/>
      <c r="F10" s="53"/>
      <c r="G10" s="68">
        <f t="shared" ref="G10:G19" si="0">E10*F10</f>
        <v>0</v>
      </c>
    </row>
    <row r="11" spans="1:7" x14ac:dyDescent="0.25">
      <c r="B11" s="30">
        <v>2</v>
      </c>
      <c r="C11" s="57"/>
      <c r="D11" s="58"/>
      <c r="E11" s="59"/>
      <c r="F11" s="57"/>
      <c r="G11" s="73">
        <f t="shared" si="0"/>
        <v>0</v>
      </c>
    </row>
    <row r="12" spans="1:7" x14ac:dyDescent="0.25">
      <c r="B12" s="27">
        <v>3</v>
      </c>
      <c r="C12" s="53"/>
      <c r="D12" s="54"/>
      <c r="E12" s="55"/>
      <c r="F12" s="53"/>
      <c r="G12" s="68">
        <f t="shared" si="0"/>
        <v>0</v>
      </c>
    </row>
    <row r="13" spans="1:7" x14ac:dyDescent="0.25">
      <c r="B13" s="30">
        <v>4</v>
      </c>
      <c r="C13" s="57"/>
      <c r="D13" s="58"/>
      <c r="E13" s="59"/>
      <c r="F13" s="57"/>
      <c r="G13" s="73">
        <f t="shared" si="0"/>
        <v>0</v>
      </c>
    </row>
    <row r="14" spans="1:7" x14ac:dyDescent="0.25">
      <c r="B14" s="27">
        <v>5</v>
      </c>
      <c r="C14" s="53"/>
      <c r="D14" s="54"/>
      <c r="E14" s="55"/>
      <c r="F14" s="53"/>
      <c r="G14" s="68">
        <f t="shared" si="0"/>
        <v>0</v>
      </c>
    </row>
    <row r="15" spans="1:7" x14ac:dyDescent="0.25">
      <c r="B15" s="30">
        <v>6</v>
      </c>
      <c r="C15" s="57"/>
      <c r="D15" s="58"/>
      <c r="E15" s="59"/>
      <c r="F15" s="57"/>
      <c r="G15" s="73">
        <f t="shared" si="0"/>
        <v>0</v>
      </c>
    </row>
    <row r="16" spans="1:7" x14ac:dyDescent="0.25">
      <c r="B16" s="27">
        <v>7</v>
      </c>
      <c r="C16" s="53"/>
      <c r="D16" s="54"/>
      <c r="E16" s="55"/>
      <c r="F16" s="53"/>
      <c r="G16" s="68">
        <f t="shared" si="0"/>
        <v>0</v>
      </c>
    </row>
    <row r="17" spans="1:7" x14ac:dyDescent="0.25">
      <c r="B17" s="30">
        <v>8</v>
      </c>
      <c r="C17" s="57"/>
      <c r="D17" s="58"/>
      <c r="E17" s="59"/>
      <c r="F17" s="57"/>
      <c r="G17" s="73">
        <f t="shared" si="0"/>
        <v>0</v>
      </c>
    </row>
    <row r="18" spans="1:7" x14ac:dyDescent="0.25">
      <c r="B18" s="27">
        <v>9</v>
      </c>
      <c r="C18" s="53"/>
      <c r="D18" s="54"/>
      <c r="E18" s="55"/>
      <c r="F18" s="53"/>
      <c r="G18" s="68">
        <f t="shared" si="0"/>
        <v>0</v>
      </c>
    </row>
    <row r="19" spans="1:7" x14ac:dyDescent="0.25">
      <c r="B19" s="30">
        <v>10</v>
      </c>
      <c r="C19" s="57"/>
      <c r="D19" s="58"/>
      <c r="E19" s="59"/>
      <c r="F19" s="57"/>
      <c r="G19" s="73">
        <f t="shared" si="0"/>
        <v>0</v>
      </c>
    </row>
    <row r="20" spans="1:7" ht="6" customHeight="1" x14ac:dyDescent="0.25">
      <c r="B20" s="5"/>
      <c r="C20" s="5"/>
      <c r="E20" s="22"/>
      <c r="G20" s="23"/>
    </row>
    <row r="21" spans="1:7" x14ac:dyDescent="0.25">
      <c r="B21" s="37"/>
      <c r="C21" s="38"/>
      <c r="D21" s="11" t="s">
        <v>592</v>
      </c>
      <c r="E21" s="42">
        <f>SUM(E10:E19)</f>
        <v>0</v>
      </c>
      <c r="F21" s="19"/>
      <c r="G21" s="41">
        <f>SUM(G10:G19)</f>
        <v>0</v>
      </c>
    </row>
    <row r="23" spans="1:7" x14ac:dyDescent="0.25">
      <c r="B23" s="39">
        <v>2025</v>
      </c>
    </row>
    <row r="24" spans="1:7" ht="6" customHeight="1" x14ac:dyDescent="0.25">
      <c r="B24" s="5"/>
      <c r="C24" s="5"/>
      <c r="E24" s="5"/>
    </row>
    <row r="25" spans="1:7" s="8" customFormat="1" ht="47.25" x14ac:dyDescent="0.25">
      <c r="A25" s="1"/>
      <c r="B25" s="14" t="s">
        <v>593</v>
      </c>
      <c r="C25" s="14" t="s">
        <v>603</v>
      </c>
      <c r="D25" s="14" t="s">
        <v>604</v>
      </c>
      <c r="E25" s="14" t="s">
        <v>605</v>
      </c>
      <c r="F25" s="14" t="s">
        <v>594</v>
      </c>
      <c r="G25" s="15" t="s">
        <v>592</v>
      </c>
    </row>
    <row r="26" spans="1:7" ht="6" customHeight="1" x14ac:dyDescent="0.25">
      <c r="B26" s="5"/>
      <c r="C26" s="5"/>
      <c r="E26" s="5"/>
    </row>
    <row r="27" spans="1:7" x14ac:dyDescent="0.25">
      <c r="B27" s="27">
        <v>1</v>
      </c>
      <c r="C27" s="53"/>
      <c r="D27" s="54"/>
      <c r="E27" s="55"/>
      <c r="F27" s="53"/>
      <c r="G27" s="68">
        <f t="shared" ref="G27:G36" si="1">E27*F27</f>
        <v>0</v>
      </c>
    </row>
    <row r="28" spans="1:7" x14ac:dyDescent="0.25">
      <c r="B28" s="30">
        <v>2</v>
      </c>
      <c r="C28" s="57"/>
      <c r="D28" s="58"/>
      <c r="E28" s="59"/>
      <c r="F28" s="57"/>
      <c r="G28" s="73">
        <f t="shared" si="1"/>
        <v>0</v>
      </c>
    </row>
    <row r="29" spans="1:7" x14ac:dyDescent="0.25">
      <c r="B29" s="27">
        <v>3</v>
      </c>
      <c r="C29" s="53"/>
      <c r="D29" s="54"/>
      <c r="E29" s="55"/>
      <c r="F29" s="53"/>
      <c r="G29" s="68">
        <f t="shared" si="1"/>
        <v>0</v>
      </c>
    </row>
    <row r="30" spans="1:7" x14ac:dyDescent="0.25">
      <c r="B30" s="30">
        <v>4</v>
      </c>
      <c r="C30" s="57"/>
      <c r="D30" s="58"/>
      <c r="E30" s="59"/>
      <c r="F30" s="57"/>
      <c r="G30" s="73">
        <f t="shared" si="1"/>
        <v>0</v>
      </c>
    </row>
    <row r="31" spans="1:7" x14ac:dyDescent="0.25">
      <c r="B31" s="27">
        <v>5</v>
      </c>
      <c r="C31" s="53"/>
      <c r="D31" s="54"/>
      <c r="E31" s="55"/>
      <c r="F31" s="53"/>
      <c r="G31" s="68">
        <f t="shared" si="1"/>
        <v>0</v>
      </c>
    </row>
    <row r="32" spans="1:7" x14ac:dyDescent="0.25">
      <c r="B32" s="30">
        <v>6</v>
      </c>
      <c r="C32" s="57"/>
      <c r="D32" s="58"/>
      <c r="E32" s="59"/>
      <c r="F32" s="57"/>
      <c r="G32" s="73">
        <f t="shared" si="1"/>
        <v>0</v>
      </c>
    </row>
    <row r="33" spans="2:7" x14ac:dyDescent="0.25">
      <c r="B33" s="27">
        <v>7</v>
      </c>
      <c r="C33" s="53"/>
      <c r="D33" s="54"/>
      <c r="E33" s="55"/>
      <c r="F33" s="53"/>
      <c r="G33" s="68">
        <f t="shared" si="1"/>
        <v>0</v>
      </c>
    </row>
    <row r="34" spans="2:7" x14ac:dyDescent="0.25">
      <c r="B34" s="30">
        <v>8</v>
      </c>
      <c r="C34" s="57"/>
      <c r="D34" s="58"/>
      <c r="E34" s="59"/>
      <c r="F34" s="57"/>
      <c r="G34" s="73">
        <f t="shared" si="1"/>
        <v>0</v>
      </c>
    </row>
    <row r="35" spans="2:7" x14ac:dyDescent="0.25">
      <c r="B35" s="27">
        <v>9</v>
      </c>
      <c r="C35" s="53"/>
      <c r="D35" s="54"/>
      <c r="E35" s="55"/>
      <c r="F35" s="53"/>
      <c r="G35" s="68">
        <f t="shared" si="1"/>
        <v>0</v>
      </c>
    </row>
    <row r="36" spans="2:7" x14ac:dyDescent="0.25">
      <c r="B36" s="30">
        <v>10</v>
      </c>
      <c r="C36" s="57"/>
      <c r="D36" s="58"/>
      <c r="E36" s="59"/>
      <c r="F36" s="57"/>
      <c r="G36" s="73">
        <f t="shared" si="1"/>
        <v>0</v>
      </c>
    </row>
    <row r="37" spans="2:7" ht="6" customHeight="1" x14ac:dyDescent="0.25">
      <c r="B37" s="5"/>
      <c r="C37" s="5"/>
      <c r="E37" s="22"/>
      <c r="G37" s="23"/>
    </row>
    <row r="38" spans="2:7" x14ac:dyDescent="0.25">
      <c r="B38" s="37"/>
      <c r="C38" s="38"/>
      <c r="D38" s="11" t="s">
        <v>592</v>
      </c>
      <c r="E38" s="42">
        <f>SUM(E27:E36)</f>
        <v>0</v>
      </c>
      <c r="F38" s="60"/>
      <c r="G38" s="41">
        <f>SUM(G27:G36)</f>
        <v>0</v>
      </c>
    </row>
  </sheetData>
  <sheetProtection algorithmName="SHA-512" hashValue="nJlrCc2Z9/1Ljz4a5pBecQ/3WzidLAOXbIi1Mv23vH2lJ2R8gVXmOZyYUiz6rNbzZ9RYK3CAaIT3fLvnLZif7g==" saltValue="Egc74Eoxtnl6c+eilJbYPg==" spinCount="100000" sheet="1" objects="1" scenarios="1" selectLockedCells="1"/>
  <pageMargins left="0.7" right="0.7" top="0.78740157499999996" bottom="0.78740157499999996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16702-5278-4A1E-8DF3-4E5945161CF2}">
  <dimension ref="B1:X251"/>
  <sheetViews>
    <sheetView workbookViewId="0">
      <selection activeCell="T253" sqref="T253"/>
    </sheetView>
  </sheetViews>
  <sheetFormatPr baseColWidth="10" defaultRowHeight="15" x14ac:dyDescent="0.25"/>
  <cols>
    <col min="14" max="14" width="17.85546875" customWidth="1"/>
    <col min="15" max="15" width="23.7109375" customWidth="1"/>
    <col min="21" max="21" width="17" customWidth="1"/>
    <col min="23" max="23" width="21.140625" style="51" customWidth="1"/>
    <col min="24" max="24" width="10.85546875" style="51"/>
  </cols>
  <sheetData>
    <row r="1" spans="2:24" x14ac:dyDescent="0.25">
      <c r="N1" t="s">
        <v>255</v>
      </c>
      <c r="O1" t="s">
        <v>256</v>
      </c>
      <c r="P1" t="s">
        <v>0</v>
      </c>
      <c r="Q1" t="s">
        <v>1</v>
      </c>
      <c r="T1" t="s">
        <v>606</v>
      </c>
      <c r="W1" s="47" t="s">
        <v>640</v>
      </c>
      <c r="X1" s="48" t="s">
        <v>641</v>
      </c>
    </row>
    <row r="2" spans="2:24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J2" t="s">
        <v>596</v>
      </c>
      <c r="K2" t="s">
        <v>595</v>
      </c>
      <c r="N2" t="s">
        <v>231</v>
      </c>
      <c r="O2" t="s">
        <v>258</v>
      </c>
      <c r="P2" t="s">
        <v>445</v>
      </c>
      <c r="Q2" t="s">
        <v>584</v>
      </c>
      <c r="T2" t="s">
        <v>607</v>
      </c>
      <c r="W2" s="49" t="s">
        <v>642</v>
      </c>
      <c r="X2" s="50">
        <v>5400</v>
      </c>
    </row>
    <row r="3" spans="2:24" ht="15.75" x14ac:dyDescent="0.3">
      <c r="B3" s="44" t="s">
        <v>618</v>
      </c>
      <c r="C3" s="45">
        <v>7400</v>
      </c>
      <c r="D3" s="45">
        <v>7900</v>
      </c>
      <c r="E3" s="45">
        <v>8300</v>
      </c>
      <c r="F3" s="45">
        <v>9200</v>
      </c>
      <c r="G3" s="45">
        <v>10000</v>
      </c>
      <c r="H3" s="45">
        <v>10300</v>
      </c>
      <c r="J3" s="45">
        <v>0.1</v>
      </c>
      <c r="K3">
        <v>0</v>
      </c>
      <c r="N3" t="s">
        <v>199</v>
      </c>
      <c r="O3" t="s">
        <v>259</v>
      </c>
      <c r="P3" t="s">
        <v>446</v>
      </c>
      <c r="Q3" t="s">
        <v>584</v>
      </c>
      <c r="T3" t="s">
        <v>608</v>
      </c>
      <c r="W3" s="49" t="s">
        <v>643</v>
      </c>
      <c r="X3" s="50">
        <v>6900</v>
      </c>
    </row>
    <row r="4" spans="2:24" ht="15.75" x14ac:dyDescent="0.3">
      <c r="B4" s="44" t="s">
        <v>619</v>
      </c>
      <c r="C4" s="45">
        <v>6700</v>
      </c>
      <c r="D4" s="45">
        <v>7200</v>
      </c>
      <c r="E4" s="45">
        <v>7600</v>
      </c>
      <c r="F4" s="45">
        <v>8300</v>
      </c>
      <c r="G4" s="45">
        <v>9100</v>
      </c>
      <c r="H4" s="45">
        <v>9500</v>
      </c>
      <c r="J4" s="45">
        <v>0.15</v>
      </c>
      <c r="K4">
        <v>1</v>
      </c>
      <c r="N4" t="s">
        <v>11</v>
      </c>
      <c r="O4" t="s">
        <v>260</v>
      </c>
      <c r="P4" t="s">
        <v>447</v>
      </c>
      <c r="Q4" t="s">
        <v>584</v>
      </c>
      <c r="T4" t="s">
        <v>609</v>
      </c>
      <c r="W4" s="49" t="s">
        <v>644</v>
      </c>
      <c r="X4" s="50">
        <v>5100</v>
      </c>
    </row>
    <row r="5" spans="2:24" ht="15.75" x14ac:dyDescent="0.3">
      <c r="B5" s="44" t="s">
        <v>620</v>
      </c>
      <c r="C5" s="45">
        <v>6300</v>
      </c>
      <c r="D5" s="45">
        <v>6700</v>
      </c>
      <c r="E5" s="45">
        <v>7000</v>
      </c>
      <c r="F5" s="45">
        <v>7700</v>
      </c>
      <c r="G5" s="45">
        <v>8700</v>
      </c>
      <c r="H5" s="45">
        <v>9000</v>
      </c>
      <c r="J5" s="45">
        <v>0.2</v>
      </c>
      <c r="K5">
        <v>2</v>
      </c>
      <c r="N5" t="s">
        <v>232</v>
      </c>
      <c r="O5" t="s">
        <v>261</v>
      </c>
      <c r="P5" t="s">
        <v>448</v>
      </c>
      <c r="Q5" t="s">
        <v>584</v>
      </c>
      <c r="T5" t="s">
        <v>610</v>
      </c>
      <c r="W5" s="49" t="s">
        <v>645</v>
      </c>
      <c r="X5" s="50">
        <v>6300</v>
      </c>
    </row>
    <row r="6" spans="2:24" ht="15.75" x14ac:dyDescent="0.3">
      <c r="B6" s="44" t="s">
        <v>621</v>
      </c>
      <c r="C6" s="45">
        <v>5600</v>
      </c>
      <c r="D6" s="45">
        <v>6100</v>
      </c>
      <c r="E6" s="45">
        <v>6800</v>
      </c>
      <c r="F6" s="45">
        <v>7600</v>
      </c>
      <c r="G6" s="45">
        <v>8500</v>
      </c>
      <c r="H6" s="45">
        <v>8800</v>
      </c>
      <c r="J6" s="45">
        <v>0.25</v>
      </c>
      <c r="K6">
        <v>3</v>
      </c>
      <c r="N6" t="s">
        <v>99</v>
      </c>
      <c r="O6" t="s">
        <v>262</v>
      </c>
      <c r="P6" t="s">
        <v>449</v>
      </c>
      <c r="Q6" t="s">
        <v>585</v>
      </c>
      <c r="T6" t="s">
        <v>611</v>
      </c>
      <c r="W6" s="49" t="s">
        <v>646</v>
      </c>
      <c r="X6" s="50">
        <v>4900</v>
      </c>
    </row>
    <row r="7" spans="2:24" ht="15.75" x14ac:dyDescent="0.3">
      <c r="B7" s="44" t="s">
        <v>622</v>
      </c>
      <c r="C7" s="45">
        <v>5500</v>
      </c>
      <c r="D7" s="45">
        <v>5900</v>
      </c>
      <c r="E7" s="45">
        <v>6400</v>
      </c>
      <c r="F7" s="45">
        <v>7000</v>
      </c>
      <c r="G7" s="45">
        <v>7900</v>
      </c>
      <c r="H7" s="45">
        <v>8100</v>
      </c>
      <c r="J7" s="45">
        <v>0.3</v>
      </c>
      <c r="K7">
        <v>4</v>
      </c>
      <c r="N7" t="s">
        <v>233</v>
      </c>
      <c r="O7" t="s">
        <v>263</v>
      </c>
      <c r="P7" t="s">
        <v>450</v>
      </c>
      <c r="Q7" t="s">
        <v>584</v>
      </c>
      <c r="W7" s="49" t="s">
        <v>647</v>
      </c>
      <c r="X7" s="50">
        <v>6400</v>
      </c>
    </row>
    <row r="8" spans="2:24" ht="15.75" x14ac:dyDescent="0.3">
      <c r="B8" s="44" t="s">
        <v>623</v>
      </c>
      <c r="C8" s="45">
        <v>5400</v>
      </c>
      <c r="D8" s="45">
        <v>5700</v>
      </c>
      <c r="E8" s="45">
        <v>6200</v>
      </c>
      <c r="F8" s="45">
        <v>6600</v>
      </c>
      <c r="G8" s="45">
        <v>7400</v>
      </c>
      <c r="H8" s="45">
        <v>7600</v>
      </c>
      <c r="J8" s="45">
        <v>0.35</v>
      </c>
      <c r="K8">
        <v>5</v>
      </c>
      <c r="N8" t="s">
        <v>47</v>
      </c>
      <c r="O8" t="s">
        <v>264</v>
      </c>
      <c r="P8" t="s">
        <v>451</v>
      </c>
      <c r="Q8" t="s">
        <v>584</v>
      </c>
      <c r="W8" s="49" t="s">
        <v>648</v>
      </c>
      <c r="X8" s="50">
        <v>4900</v>
      </c>
    </row>
    <row r="9" spans="2:24" ht="15.75" x14ac:dyDescent="0.3">
      <c r="B9" s="44" t="s">
        <v>624</v>
      </c>
      <c r="C9" s="45">
        <v>4700</v>
      </c>
      <c r="D9" s="45">
        <v>5200</v>
      </c>
      <c r="E9" s="45">
        <v>5400</v>
      </c>
      <c r="F9" s="45">
        <v>5900</v>
      </c>
      <c r="G9" s="45">
        <v>6500</v>
      </c>
      <c r="H9" s="45">
        <v>6700</v>
      </c>
      <c r="J9" s="45">
        <v>0.4</v>
      </c>
      <c r="K9">
        <v>6</v>
      </c>
      <c r="N9" t="s">
        <v>12</v>
      </c>
      <c r="O9" t="s">
        <v>265</v>
      </c>
      <c r="P9" t="s">
        <v>452</v>
      </c>
      <c r="Q9" t="s">
        <v>584</v>
      </c>
      <c r="W9" s="49" t="s">
        <v>649</v>
      </c>
      <c r="X9" s="50">
        <v>5600</v>
      </c>
    </row>
    <row r="10" spans="2:24" ht="15.75" x14ac:dyDescent="0.3">
      <c r="B10" s="44" t="s">
        <v>625</v>
      </c>
      <c r="C10" s="45">
        <v>4700</v>
      </c>
      <c r="D10" s="45">
        <v>5200</v>
      </c>
      <c r="E10" s="45">
        <v>5200</v>
      </c>
      <c r="F10" s="45">
        <v>5400</v>
      </c>
      <c r="G10" s="45">
        <v>5900</v>
      </c>
      <c r="H10" s="45">
        <v>6200</v>
      </c>
      <c r="J10" s="45">
        <v>0.45</v>
      </c>
      <c r="K10">
        <v>7</v>
      </c>
      <c r="N10" t="s">
        <v>155</v>
      </c>
      <c r="O10" t="s">
        <v>266</v>
      </c>
      <c r="P10" t="s">
        <v>453</v>
      </c>
      <c r="Q10" t="s">
        <v>584</v>
      </c>
      <c r="W10" s="49" t="s">
        <v>650</v>
      </c>
      <c r="X10" s="50">
        <v>4800</v>
      </c>
    </row>
    <row r="11" spans="2:24" ht="15.75" x14ac:dyDescent="0.3">
      <c r="B11" s="44" t="s">
        <v>626</v>
      </c>
      <c r="C11" s="45">
        <v>4500</v>
      </c>
      <c r="D11" s="45">
        <v>4800</v>
      </c>
      <c r="E11" s="45">
        <v>5100</v>
      </c>
      <c r="F11" s="45">
        <v>5300</v>
      </c>
      <c r="G11" s="45">
        <v>5500</v>
      </c>
      <c r="H11" s="45">
        <v>5600</v>
      </c>
      <c r="J11" s="45">
        <v>0.5</v>
      </c>
      <c r="K11">
        <v>8</v>
      </c>
      <c r="N11" t="s">
        <v>4</v>
      </c>
      <c r="O11" t="s">
        <v>267</v>
      </c>
      <c r="P11" t="s">
        <v>454</v>
      </c>
      <c r="Q11" t="s">
        <v>585</v>
      </c>
      <c r="W11" s="49" t="s">
        <v>651</v>
      </c>
      <c r="X11" s="50">
        <v>5500</v>
      </c>
    </row>
    <row r="12" spans="2:24" ht="15.75" x14ac:dyDescent="0.3">
      <c r="B12" s="44" t="s">
        <v>627</v>
      </c>
      <c r="C12" s="45">
        <v>4300</v>
      </c>
      <c r="D12" s="45">
        <v>4600</v>
      </c>
      <c r="E12" s="45">
        <v>4800</v>
      </c>
      <c r="F12" s="45">
        <v>5100</v>
      </c>
      <c r="G12" s="45">
        <v>5200</v>
      </c>
      <c r="H12" s="45">
        <v>5400</v>
      </c>
      <c r="J12" s="45">
        <v>0.55000000000000004</v>
      </c>
      <c r="K12">
        <v>9</v>
      </c>
      <c r="N12" t="s">
        <v>13</v>
      </c>
      <c r="O12" t="s">
        <v>267</v>
      </c>
      <c r="P12" t="s">
        <v>455</v>
      </c>
      <c r="Q12" t="s">
        <v>584</v>
      </c>
      <c r="W12" s="49" t="s">
        <v>652</v>
      </c>
      <c r="X12" s="50">
        <v>4900</v>
      </c>
    </row>
    <row r="13" spans="2:24" ht="15.75" x14ac:dyDescent="0.3">
      <c r="B13" s="44" t="s">
        <v>628</v>
      </c>
      <c r="C13" s="45">
        <v>4200</v>
      </c>
      <c r="D13" s="45">
        <v>4500</v>
      </c>
      <c r="E13" s="45">
        <v>4700</v>
      </c>
      <c r="F13" s="45">
        <v>5000</v>
      </c>
      <c r="G13" s="45">
        <v>5100</v>
      </c>
      <c r="H13" s="45">
        <v>5200</v>
      </c>
      <c r="J13" s="45">
        <v>0.6</v>
      </c>
      <c r="K13">
        <v>10</v>
      </c>
      <c r="N13" t="s">
        <v>156</v>
      </c>
      <c r="O13" t="s">
        <v>268</v>
      </c>
      <c r="P13" t="s">
        <v>456</v>
      </c>
      <c r="Q13" t="s">
        <v>584</v>
      </c>
      <c r="W13" s="49" t="s">
        <v>653</v>
      </c>
      <c r="X13" s="50">
        <v>5600</v>
      </c>
    </row>
    <row r="14" spans="2:24" ht="15.75" x14ac:dyDescent="0.3">
      <c r="B14" s="44" t="s">
        <v>629</v>
      </c>
      <c r="C14" s="45">
        <v>4100</v>
      </c>
      <c r="D14" s="45">
        <v>4400</v>
      </c>
      <c r="E14" s="45">
        <v>4500</v>
      </c>
      <c r="F14" s="45">
        <v>4700</v>
      </c>
      <c r="G14" s="45">
        <v>4800</v>
      </c>
      <c r="H14" s="45">
        <v>5000</v>
      </c>
      <c r="J14" s="45">
        <v>0.65</v>
      </c>
      <c r="K14">
        <v>11</v>
      </c>
      <c r="N14" t="s">
        <v>14</v>
      </c>
      <c r="O14" t="s">
        <v>269</v>
      </c>
      <c r="P14" t="s">
        <v>457</v>
      </c>
      <c r="Q14" t="s">
        <v>584</v>
      </c>
      <c r="W14" s="49" t="s">
        <v>654</v>
      </c>
      <c r="X14" s="50">
        <v>5000</v>
      </c>
    </row>
    <row r="15" spans="2:24" ht="15.75" x14ac:dyDescent="0.3">
      <c r="B15" s="44" t="s">
        <v>630</v>
      </c>
      <c r="C15" s="45">
        <v>3900</v>
      </c>
      <c r="D15" s="45">
        <v>4200</v>
      </c>
      <c r="E15" s="45">
        <v>4400</v>
      </c>
      <c r="F15" s="45">
        <v>4500</v>
      </c>
      <c r="G15" s="45">
        <v>4600</v>
      </c>
      <c r="H15" s="45">
        <v>4700</v>
      </c>
      <c r="J15" s="45">
        <v>0.7</v>
      </c>
      <c r="K15">
        <v>12</v>
      </c>
      <c r="N15" t="s">
        <v>93</v>
      </c>
      <c r="O15" t="s">
        <v>270</v>
      </c>
      <c r="P15" t="s">
        <v>458</v>
      </c>
      <c r="Q15" t="s">
        <v>584</v>
      </c>
      <c r="W15" s="49" t="s">
        <v>655</v>
      </c>
      <c r="X15" s="50">
        <v>6300</v>
      </c>
    </row>
    <row r="16" spans="2:24" ht="15.75" x14ac:dyDescent="0.3">
      <c r="B16" s="44" t="s">
        <v>631</v>
      </c>
      <c r="C16" s="45">
        <v>3700</v>
      </c>
      <c r="D16" s="45">
        <v>4100</v>
      </c>
      <c r="E16" s="45">
        <v>4200</v>
      </c>
      <c r="F16" s="45">
        <v>4400</v>
      </c>
      <c r="G16" s="45">
        <v>4500</v>
      </c>
      <c r="H16" s="45">
        <v>4600</v>
      </c>
      <c r="J16" s="45">
        <v>0.75</v>
      </c>
      <c r="N16" t="s">
        <v>118</v>
      </c>
      <c r="O16" t="s">
        <v>271</v>
      </c>
      <c r="P16" t="s">
        <v>459</v>
      </c>
      <c r="Q16" t="s">
        <v>584</v>
      </c>
      <c r="W16" s="49" t="s">
        <v>656</v>
      </c>
      <c r="X16" s="50">
        <v>4800</v>
      </c>
    </row>
    <row r="17" spans="2:24" ht="15.75" x14ac:dyDescent="0.3">
      <c r="B17" s="44" t="s">
        <v>632</v>
      </c>
      <c r="C17" s="45">
        <v>3500</v>
      </c>
      <c r="D17" s="45">
        <v>3900</v>
      </c>
      <c r="E17" s="45">
        <v>4000</v>
      </c>
      <c r="F17" s="45">
        <v>4100</v>
      </c>
      <c r="G17" s="45">
        <v>4300</v>
      </c>
      <c r="H17" s="45">
        <v>4500</v>
      </c>
      <c r="J17" s="45">
        <v>0.8</v>
      </c>
      <c r="N17" t="s">
        <v>234</v>
      </c>
      <c r="O17" t="s">
        <v>272</v>
      </c>
      <c r="P17" t="s">
        <v>460</v>
      </c>
      <c r="Q17" t="s">
        <v>584</v>
      </c>
      <c r="W17" s="49" t="s">
        <v>657</v>
      </c>
      <c r="X17" s="50">
        <v>6200</v>
      </c>
    </row>
    <row r="18" spans="2:24" ht="15.75" x14ac:dyDescent="0.3">
      <c r="B18" s="44" t="s">
        <v>633</v>
      </c>
      <c r="C18" s="45">
        <v>7300</v>
      </c>
      <c r="D18" s="45">
        <v>7700</v>
      </c>
      <c r="E18" s="45">
        <v>8000</v>
      </c>
      <c r="F18" s="45">
        <v>8500</v>
      </c>
      <c r="G18" s="45">
        <v>9100</v>
      </c>
      <c r="H18" s="45">
        <v>9400</v>
      </c>
      <c r="J18" s="45">
        <v>0.85</v>
      </c>
      <c r="N18" t="s">
        <v>48</v>
      </c>
      <c r="O18" t="s">
        <v>273</v>
      </c>
      <c r="P18" t="s">
        <v>461</v>
      </c>
      <c r="Q18" t="s">
        <v>584</v>
      </c>
      <c r="W18" s="49" t="s">
        <v>658</v>
      </c>
      <c r="X18" s="50">
        <v>4900</v>
      </c>
    </row>
    <row r="19" spans="2:24" ht="15.75" x14ac:dyDescent="0.3">
      <c r="B19" s="44" t="s">
        <v>634</v>
      </c>
      <c r="C19" s="45">
        <v>9700</v>
      </c>
      <c r="D19" s="45">
        <v>10500</v>
      </c>
      <c r="E19" s="45">
        <v>11100</v>
      </c>
      <c r="F19" s="45">
        <v>11600</v>
      </c>
      <c r="G19" s="45">
        <v>11800</v>
      </c>
      <c r="H19" s="45">
        <v>12100</v>
      </c>
      <c r="J19" s="45">
        <v>0.9</v>
      </c>
      <c r="N19" t="s">
        <v>31</v>
      </c>
      <c r="O19" t="s">
        <v>274</v>
      </c>
      <c r="P19" t="s">
        <v>462</v>
      </c>
      <c r="Q19" t="s">
        <v>585</v>
      </c>
      <c r="W19" s="49" t="s">
        <v>659</v>
      </c>
      <c r="X19" s="50">
        <v>6400</v>
      </c>
    </row>
    <row r="20" spans="2:24" ht="15.75" x14ac:dyDescent="0.3">
      <c r="B20" s="44" t="s">
        <v>635</v>
      </c>
      <c r="C20" s="45">
        <v>12100</v>
      </c>
      <c r="D20" s="45">
        <v>12800</v>
      </c>
      <c r="E20" s="45">
        <v>13800</v>
      </c>
      <c r="F20" s="46" t="s">
        <v>636</v>
      </c>
      <c r="G20" s="46" t="s">
        <v>636</v>
      </c>
      <c r="H20" s="46" t="s">
        <v>636</v>
      </c>
      <c r="J20" s="45">
        <v>0.95</v>
      </c>
      <c r="N20" t="s">
        <v>49</v>
      </c>
      <c r="O20" t="s">
        <v>275</v>
      </c>
      <c r="P20" t="s">
        <v>463</v>
      </c>
      <c r="Q20" t="s">
        <v>584</v>
      </c>
      <c r="W20" s="49" t="s">
        <v>660</v>
      </c>
      <c r="X20" s="50">
        <v>4900</v>
      </c>
    </row>
    <row r="21" spans="2:24" ht="15.75" x14ac:dyDescent="0.3">
      <c r="B21" s="44" t="s">
        <v>637</v>
      </c>
      <c r="C21" s="45">
        <v>14200</v>
      </c>
      <c r="D21" s="45">
        <v>15200</v>
      </c>
      <c r="E21" s="45">
        <v>16100</v>
      </c>
      <c r="F21" s="46" t="s">
        <v>636</v>
      </c>
      <c r="G21" s="46" t="s">
        <v>636</v>
      </c>
      <c r="H21" s="46" t="s">
        <v>636</v>
      </c>
      <c r="J21" s="45">
        <v>1</v>
      </c>
      <c r="N21" t="s">
        <v>73</v>
      </c>
      <c r="O21" t="s">
        <v>276</v>
      </c>
      <c r="P21" t="s">
        <v>464</v>
      </c>
      <c r="Q21" t="s">
        <v>585</v>
      </c>
      <c r="W21" s="49" t="s">
        <v>661</v>
      </c>
      <c r="X21" s="50">
        <v>6500</v>
      </c>
    </row>
    <row r="22" spans="2:24" x14ac:dyDescent="0.25">
      <c r="E22" s="45"/>
      <c r="N22" t="s">
        <v>175</v>
      </c>
      <c r="O22" t="s">
        <v>277</v>
      </c>
      <c r="P22" t="s">
        <v>465</v>
      </c>
      <c r="Q22" t="s">
        <v>585</v>
      </c>
      <c r="W22" s="49" t="s">
        <v>662</v>
      </c>
      <c r="X22" s="50">
        <v>5100</v>
      </c>
    </row>
    <row r="23" spans="2:24" x14ac:dyDescent="0.25">
      <c r="N23" t="s">
        <v>200</v>
      </c>
      <c r="O23" t="s">
        <v>278</v>
      </c>
      <c r="P23" t="s">
        <v>466</v>
      </c>
      <c r="Q23" t="s">
        <v>584</v>
      </c>
      <c r="W23" s="49" t="s">
        <v>663</v>
      </c>
      <c r="X23" s="50">
        <v>6200</v>
      </c>
    </row>
    <row r="24" spans="2:24" x14ac:dyDescent="0.25">
      <c r="N24" t="s">
        <v>157</v>
      </c>
      <c r="O24" t="s">
        <v>279</v>
      </c>
      <c r="P24" t="s">
        <v>467</v>
      </c>
      <c r="Q24" t="s">
        <v>584</v>
      </c>
      <c r="W24" s="49" t="s">
        <v>664</v>
      </c>
      <c r="X24" s="50">
        <v>4800</v>
      </c>
    </row>
    <row r="25" spans="2:24" x14ac:dyDescent="0.25">
      <c r="N25" t="s">
        <v>50</v>
      </c>
      <c r="O25" t="s">
        <v>280</v>
      </c>
      <c r="P25" t="s">
        <v>468</v>
      </c>
      <c r="Q25" t="s">
        <v>584</v>
      </c>
      <c r="W25" s="49" t="s">
        <v>665</v>
      </c>
      <c r="X25" s="50">
        <v>6200</v>
      </c>
    </row>
    <row r="26" spans="2:24" x14ac:dyDescent="0.25">
      <c r="N26" t="s">
        <v>235</v>
      </c>
      <c r="O26" t="s">
        <v>281</v>
      </c>
      <c r="P26" t="s">
        <v>469</v>
      </c>
      <c r="Q26" t="s">
        <v>584</v>
      </c>
      <c r="W26" s="49" t="s">
        <v>666</v>
      </c>
      <c r="X26" s="50">
        <v>5000</v>
      </c>
    </row>
    <row r="27" spans="2:24" x14ac:dyDescent="0.25">
      <c r="N27" t="s">
        <v>15</v>
      </c>
      <c r="O27" t="s">
        <v>276</v>
      </c>
      <c r="P27" t="s">
        <v>470</v>
      </c>
      <c r="Q27" t="s">
        <v>584</v>
      </c>
      <c r="W27" s="49" t="s">
        <v>667</v>
      </c>
      <c r="X27" s="50">
        <v>6200</v>
      </c>
    </row>
    <row r="28" spans="2:24" x14ac:dyDescent="0.25">
      <c r="N28" t="s">
        <v>236</v>
      </c>
      <c r="O28" t="s">
        <v>282</v>
      </c>
      <c r="P28" t="s">
        <v>471</v>
      </c>
      <c r="Q28" t="s">
        <v>584</v>
      </c>
      <c r="W28" s="49" t="s">
        <v>668</v>
      </c>
      <c r="X28" s="50">
        <v>4900</v>
      </c>
    </row>
    <row r="29" spans="2:24" x14ac:dyDescent="0.25">
      <c r="N29" t="s">
        <v>16</v>
      </c>
      <c r="O29" t="s">
        <v>283</v>
      </c>
      <c r="P29" t="s">
        <v>472</v>
      </c>
      <c r="Q29" t="s">
        <v>584</v>
      </c>
      <c r="W29" s="49" t="s">
        <v>669</v>
      </c>
      <c r="X29" s="50">
        <v>6500</v>
      </c>
    </row>
    <row r="30" spans="2:24" x14ac:dyDescent="0.25">
      <c r="N30" t="s">
        <v>237</v>
      </c>
      <c r="O30" t="s">
        <v>284</v>
      </c>
      <c r="P30" t="s">
        <v>473</v>
      </c>
      <c r="Q30" t="s">
        <v>584</v>
      </c>
      <c r="W30" s="49" t="s">
        <v>670</v>
      </c>
      <c r="X30" s="50">
        <v>4900</v>
      </c>
    </row>
    <row r="31" spans="2:24" x14ac:dyDescent="0.25">
      <c r="N31" t="s">
        <v>51</v>
      </c>
      <c r="O31" t="s">
        <v>285</v>
      </c>
      <c r="P31" t="s">
        <v>474</v>
      </c>
      <c r="Q31" t="s">
        <v>584</v>
      </c>
      <c r="W31" s="49" t="s">
        <v>671</v>
      </c>
      <c r="X31" s="50">
        <v>6400</v>
      </c>
    </row>
    <row r="32" spans="2:24" x14ac:dyDescent="0.25">
      <c r="N32" t="s">
        <v>238</v>
      </c>
      <c r="O32" t="s">
        <v>286</v>
      </c>
      <c r="P32" t="s">
        <v>475</v>
      </c>
      <c r="Q32" t="s">
        <v>584</v>
      </c>
      <c r="W32" s="49" t="s">
        <v>672</v>
      </c>
      <c r="X32" s="50">
        <v>5100</v>
      </c>
    </row>
    <row r="33" spans="14:24" x14ac:dyDescent="0.25">
      <c r="N33" t="s">
        <v>224</v>
      </c>
      <c r="O33" t="s">
        <v>281</v>
      </c>
      <c r="P33" t="s">
        <v>476</v>
      </c>
      <c r="Q33" t="s">
        <v>585</v>
      </c>
      <c r="W33" s="49" t="s">
        <v>673</v>
      </c>
      <c r="X33" s="50">
        <v>6500</v>
      </c>
    </row>
    <row r="34" spans="14:24" x14ac:dyDescent="0.25">
      <c r="N34" t="s">
        <v>239</v>
      </c>
      <c r="O34" t="s">
        <v>287</v>
      </c>
      <c r="P34" t="s">
        <v>477</v>
      </c>
      <c r="Q34" t="s">
        <v>584</v>
      </c>
    </row>
    <row r="35" spans="14:24" x14ac:dyDescent="0.25">
      <c r="N35" t="s">
        <v>17</v>
      </c>
      <c r="O35" t="s">
        <v>288</v>
      </c>
      <c r="P35" t="s">
        <v>478</v>
      </c>
      <c r="Q35" t="s">
        <v>584</v>
      </c>
    </row>
    <row r="36" spans="14:24" x14ac:dyDescent="0.25">
      <c r="N36" t="s">
        <v>158</v>
      </c>
      <c r="O36" t="s">
        <v>289</v>
      </c>
      <c r="P36" t="s">
        <v>479</v>
      </c>
      <c r="Q36" t="s">
        <v>584</v>
      </c>
    </row>
    <row r="37" spans="14:24" x14ac:dyDescent="0.25">
      <c r="N37" t="s">
        <v>119</v>
      </c>
      <c r="O37" t="s">
        <v>290</v>
      </c>
      <c r="P37" t="s">
        <v>480</v>
      </c>
      <c r="Q37" t="s">
        <v>584</v>
      </c>
    </row>
    <row r="38" spans="14:24" x14ac:dyDescent="0.25">
      <c r="N38" t="s">
        <v>18</v>
      </c>
      <c r="O38" t="s">
        <v>291</v>
      </c>
      <c r="P38" t="s">
        <v>481</v>
      </c>
      <c r="Q38" t="s">
        <v>584</v>
      </c>
    </row>
    <row r="39" spans="14:24" x14ac:dyDescent="0.25">
      <c r="N39" t="s">
        <v>129</v>
      </c>
      <c r="O39" t="s">
        <v>292</v>
      </c>
      <c r="P39" t="s">
        <v>482</v>
      </c>
      <c r="Q39" t="s">
        <v>585</v>
      </c>
    </row>
    <row r="40" spans="14:24" x14ac:dyDescent="0.25">
      <c r="N40" t="s">
        <v>102</v>
      </c>
      <c r="O40" t="s">
        <v>293</v>
      </c>
      <c r="P40" t="s">
        <v>483</v>
      </c>
      <c r="Q40" t="s">
        <v>585</v>
      </c>
    </row>
    <row r="41" spans="14:24" x14ac:dyDescent="0.25">
      <c r="N41" t="s">
        <v>240</v>
      </c>
      <c r="O41" t="s">
        <v>294</v>
      </c>
      <c r="P41" t="s">
        <v>484</v>
      </c>
      <c r="Q41" t="s">
        <v>584</v>
      </c>
    </row>
    <row r="42" spans="14:24" x14ac:dyDescent="0.25">
      <c r="N42" t="s">
        <v>201</v>
      </c>
      <c r="O42" t="s">
        <v>295</v>
      </c>
      <c r="P42" t="s">
        <v>485</v>
      </c>
      <c r="Q42" t="s">
        <v>584</v>
      </c>
    </row>
    <row r="43" spans="14:24" x14ac:dyDescent="0.25">
      <c r="N43" t="s">
        <v>159</v>
      </c>
      <c r="O43" t="s">
        <v>296</v>
      </c>
      <c r="P43" t="s">
        <v>486</v>
      </c>
      <c r="Q43" t="s">
        <v>584</v>
      </c>
    </row>
    <row r="44" spans="14:24" x14ac:dyDescent="0.25">
      <c r="N44" t="s">
        <v>52</v>
      </c>
      <c r="O44" t="s">
        <v>297</v>
      </c>
      <c r="P44" t="s">
        <v>487</v>
      </c>
      <c r="Q44" t="s">
        <v>584</v>
      </c>
    </row>
    <row r="45" spans="14:24" x14ac:dyDescent="0.25">
      <c r="N45" t="s">
        <v>39</v>
      </c>
      <c r="O45" t="s">
        <v>298</v>
      </c>
      <c r="P45" t="s">
        <v>488</v>
      </c>
      <c r="Q45" t="s">
        <v>585</v>
      </c>
    </row>
    <row r="46" spans="14:24" x14ac:dyDescent="0.25">
      <c r="N46" t="s">
        <v>19</v>
      </c>
      <c r="O46" t="s">
        <v>299</v>
      </c>
      <c r="P46" t="s">
        <v>489</v>
      </c>
      <c r="Q46" t="s">
        <v>584</v>
      </c>
    </row>
    <row r="47" spans="14:24" x14ac:dyDescent="0.25">
      <c r="N47" t="s">
        <v>202</v>
      </c>
      <c r="O47" t="s">
        <v>300</v>
      </c>
      <c r="P47" t="s">
        <v>490</v>
      </c>
      <c r="Q47" t="s">
        <v>584</v>
      </c>
    </row>
    <row r="48" spans="14:24" x14ac:dyDescent="0.25">
      <c r="N48" t="s">
        <v>53</v>
      </c>
      <c r="O48" t="s">
        <v>301</v>
      </c>
      <c r="P48" t="s">
        <v>491</v>
      </c>
      <c r="Q48" t="s">
        <v>584</v>
      </c>
    </row>
    <row r="49" spans="14:17" x14ac:dyDescent="0.25">
      <c r="N49" t="s">
        <v>120</v>
      </c>
      <c r="O49" t="s">
        <v>302</v>
      </c>
      <c r="P49" t="s">
        <v>492</v>
      </c>
      <c r="Q49" t="s">
        <v>584</v>
      </c>
    </row>
    <row r="50" spans="14:17" x14ac:dyDescent="0.25">
      <c r="N50" t="s">
        <v>54</v>
      </c>
      <c r="O50" t="s">
        <v>303</v>
      </c>
      <c r="P50" t="s">
        <v>493</v>
      </c>
      <c r="Q50" t="s">
        <v>584</v>
      </c>
    </row>
    <row r="51" spans="14:17" x14ac:dyDescent="0.25">
      <c r="N51" t="s">
        <v>104</v>
      </c>
      <c r="O51" t="s">
        <v>304</v>
      </c>
      <c r="P51" t="s">
        <v>494</v>
      </c>
      <c r="Q51" t="s">
        <v>585</v>
      </c>
    </row>
    <row r="52" spans="14:17" x14ac:dyDescent="0.25">
      <c r="N52" t="s">
        <v>241</v>
      </c>
      <c r="O52" t="s">
        <v>305</v>
      </c>
      <c r="P52" t="s">
        <v>495</v>
      </c>
      <c r="Q52" t="s">
        <v>584</v>
      </c>
    </row>
    <row r="53" spans="14:17" x14ac:dyDescent="0.25">
      <c r="N53" t="s">
        <v>55</v>
      </c>
      <c r="O53" t="s">
        <v>306</v>
      </c>
      <c r="P53" t="s">
        <v>496</v>
      </c>
      <c r="Q53" t="s">
        <v>584</v>
      </c>
    </row>
    <row r="54" spans="14:17" x14ac:dyDescent="0.25">
      <c r="N54" t="s">
        <v>20</v>
      </c>
      <c r="O54" t="s">
        <v>307</v>
      </c>
      <c r="P54" t="s">
        <v>497</v>
      </c>
      <c r="Q54" t="s">
        <v>584</v>
      </c>
    </row>
    <row r="55" spans="14:17" x14ac:dyDescent="0.25">
      <c r="N55" t="s">
        <v>242</v>
      </c>
      <c r="O55" t="s">
        <v>308</v>
      </c>
      <c r="P55" t="s">
        <v>498</v>
      </c>
      <c r="Q55" t="s">
        <v>584</v>
      </c>
    </row>
    <row r="56" spans="14:17" x14ac:dyDescent="0.25">
      <c r="N56" t="s">
        <v>137</v>
      </c>
      <c r="O56" t="s">
        <v>309</v>
      </c>
      <c r="P56" t="s">
        <v>499</v>
      </c>
      <c r="Q56" t="s">
        <v>585</v>
      </c>
    </row>
    <row r="57" spans="14:17" x14ac:dyDescent="0.25">
      <c r="N57" t="s">
        <v>160</v>
      </c>
      <c r="O57" t="s">
        <v>310</v>
      </c>
      <c r="P57" t="s">
        <v>500</v>
      </c>
      <c r="Q57" t="s">
        <v>584</v>
      </c>
    </row>
    <row r="58" spans="14:17" x14ac:dyDescent="0.25">
      <c r="N58" t="s">
        <v>121</v>
      </c>
      <c r="O58" t="s">
        <v>311</v>
      </c>
      <c r="P58" t="s">
        <v>501</v>
      </c>
      <c r="Q58" t="s">
        <v>584</v>
      </c>
    </row>
    <row r="59" spans="14:17" x14ac:dyDescent="0.25">
      <c r="N59" t="s">
        <v>21</v>
      </c>
      <c r="O59" t="s">
        <v>312</v>
      </c>
      <c r="P59" t="s">
        <v>502</v>
      </c>
      <c r="Q59" t="s">
        <v>584</v>
      </c>
    </row>
    <row r="60" spans="14:17" x14ac:dyDescent="0.25">
      <c r="N60" t="s">
        <v>203</v>
      </c>
      <c r="O60" t="s">
        <v>313</v>
      </c>
      <c r="P60" t="s">
        <v>503</v>
      </c>
      <c r="Q60" t="s">
        <v>584</v>
      </c>
    </row>
    <row r="61" spans="14:17" x14ac:dyDescent="0.25">
      <c r="N61" t="s">
        <v>161</v>
      </c>
      <c r="O61" t="s">
        <v>277</v>
      </c>
      <c r="P61" t="s">
        <v>504</v>
      </c>
      <c r="Q61" t="s">
        <v>584</v>
      </c>
    </row>
    <row r="62" spans="14:17" x14ac:dyDescent="0.25">
      <c r="N62" t="s">
        <v>227</v>
      </c>
      <c r="O62" t="s">
        <v>314</v>
      </c>
      <c r="P62" t="s">
        <v>505</v>
      </c>
      <c r="Q62" t="s">
        <v>585</v>
      </c>
    </row>
    <row r="63" spans="14:17" x14ac:dyDescent="0.25">
      <c r="N63" t="s">
        <v>114</v>
      </c>
      <c r="O63" t="s">
        <v>287</v>
      </c>
      <c r="P63" t="s">
        <v>506</v>
      </c>
      <c r="Q63" t="s">
        <v>585</v>
      </c>
    </row>
    <row r="64" spans="14:17" x14ac:dyDescent="0.25">
      <c r="N64" t="s">
        <v>162</v>
      </c>
      <c r="O64" t="s">
        <v>314</v>
      </c>
      <c r="P64" t="s">
        <v>507</v>
      </c>
      <c r="Q64" t="s">
        <v>584</v>
      </c>
    </row>
    <row r="65" spans="14:17" x14ac:dyDescent="0.25">
      <c r="N65" t="s">
        <v>122</v>
      </c>
      <c r="O65" t="s">
        <v>315</v>
      </c>
      <c r="P65" t="s">
        <v>508</v>
      </c>
      <c r="Q65" t="s">
        <v>584</v>
      </c>
    </row>
    <row r="66" spans="14:17" x14ac:dyDescent="0.25">
      <c r="N66" t="s">
        <v>163</v>
      </c>
      <c r="O66" t="s">
        <v>316</v>
      </c>
      <c r="P66" t="s">
        <v>509</v>
      </c>
      <c r="Q66" t="s">
        <v>584</v>
      </c>
    </row>
    <row r="67" spans="14:17" x14ac:dyDescent="0.25">
      <c r="N67" t="s">
        <v>243</v>
      </c>
      <c r="O67" t="s">
        <v>317</v>
      </c>
      <c r="P67" t="s">
        <v>510</v>
      </c>
      <c r="Q67" t="s">
        <v>584</v>
      </c>
    </row>
    <row r="68" spans="14:17" x14ac:dyDescent="0.25">
      <c r="N68" t="s">
        <v>204</v>
      </c>
      <c r="O68" t="s">
        <v>318</v>
      </c>
      <c r="P68" t="s">
        <v>511</v>
      </c>
      <c r="Q68" t="s">
        <v>584</v>
      </c>
    </row>
    <row r="69" spans="14:17" x14ac:dyDescent="0.25">
      <c r="N69" t="s">
        <v>244</v>
      </c>
      <c r="O69" t="s">
        <v>319</v>
      </c>
      <c r="P69" t="s">
        <v>512</v>
      </c>
      <c r="Q69" t="s">
        <v>584</v>
      </c>
    </row>
    <row r="70" spans="14:17" x14ac:dyDescent="0.25">
      <c r="N70" t="s">
        <v>123</v>
      </c>
      <c r="O70" t="s">
        <v>320</v>
      </c>
      <c r="P70" t="s">
        <v>513</v>
      </c>
      <c r="Q70" t="s">
        <v>584</v>
      </c>
    </row>
    <row r="71" spans="14:17" x14ac:dyDescent="0.25">
      <c r="N71" t="s">
        <v>76</v>
      </c>
      <c r="O71" t="s">
        <v>321</v>
      </c>
      <c r="P71" t="s">
        <v>514</v>
      </c>
      <c r="Q71" t="s">
        <v>585</v>
      </c>
    </row>
    <row r="72" spans="14:17" x14ac:dyDescent="0.25">
      <c r="N72" t="s">
        <v>94</v>
      </c>
      <c r="O72" t="s">
        <v>322</v>
      </c>
      <c r="P72" t="s">
        <v>515</v>
      </c>
      <c r="Q72" t="s">
        <v>584</v>
      </c>
    </row>
    <row r="73" spans="14:17" x14ac:dyDescent="0.25">
      <c r="N73" t="s">
        <v>205</v>
      </c>
      <c r="O73" t="s">
        <v>323</v>
      </c>
      <c r="P73" t="s">
        <v>516</v>
      </c>
      <c r="Q73" t="s">
        <v>584</v>
      </c>
    </row>
    <row r="74" spans="14:17" x14ac:dyDescent="0.25">
      <c r="N74" t="s">
        <v>9</v>
      </c>
      <c r="O74" t="s">
        <v>319</v>
      </c>
      <c r="P74" t="s">
        <v>517</v>
      </c>
      <c r="Q74" t="s">
        <v>585</v>
      </c>
    </row>
    <row r="75" spans="14:17" x14ac:dyDescent="0.25">
      <c r="N75" t="s">
        <v>206</v>
      </c>
      <c r="O75" t="s">
        <v>324</v>
      </c>
      <c r="P75" t="s">
        <v>518</v>
      </c>
      <c r="Q75" t="s">
        <v>584</v>
      </c>
    </row>
    <row r="76" spans="14:17" x14ac:dyDescent="0.25">
      <c r="N76" t="s">
        <v>207</v>
      </c>
      <c r="O76" t="s">
        <v>325</v>
      </c>
      <c r="P76" t="s">
        <v>519</v>
      </c>
      <c r="Q76" t="s">
        <v>584</v>
      </c>
    </row>
    <row r="77" spans="14:17" x14ac:dyDescent="0.25">
      <c r="N77" t="s">
        <v>164</v>
      </c>
      <c r="O77" t="s">
        <v>326</v>
      </c>
      <c r="P77" t="s">
        <v>520</v>
      </c>
      <c r="Q77" t="s">
        <v>584</v>
      </c>
    </row>
    <row r="78" spans="14:17" x14ac:dyDescent="0.25">
      <c r="N78" t="s">
        <v>56</v>
      </c>
      <c r="O78" t="s">
        <v>327</v>
      </c>
      <c r="P78" t="s">
        <v>521</v>
      </c>
      <c r="Q78" t="s">
        <v>584</v>
      </c>
    </row>
    <row r="79" spans="14:17" x14ac:dyDescent="0.25">
      <c r="N79" t="s">
        <v>192</v>
      </c>
      <c r="O79" t="s">
        <v>328</v>
      </c>
      <c r="P79" t="s">
        <v>522</v>
      </c>
      <c r="Q79" t="s">
        <v>585</v>
      </c>
    </row>
    <row r="80" spans="14:17" x14ac:dyDescent="0.25">
      <c r="N80" t="s">
        <v>208</v>
      </c>
      <c r="O80" t="s">
        <v>329</v>
      </c>
      <c r="P80" t="s">
        <v>523</v>
      </c>
      <c r="Q80" t="s">
        <v>584</v>
      </c>
    </row>
    <row r="81" spans="14:17" x14ac:dyDescent="0.25">
      <c r="N81" t="s">
        <v>165</v>
      </c>
      <c r="O81" t="s">
        <v>330</v>
      </c>
      <c r="P81" t="s">
        <v>524</v>
      </c>
      <c r="Q81" t="s">
        <v>584</v>
      </c>
    </row>
    <row r="82" spans="14:17" x14ac:dyDescent="0.25">
      <c r="N82" t="s">
        <v>22</v>
      </c>
      <c r="O82" t="s">
        <v>331</v>
      </c>
      <c r="P82" t="s">
        <v>525</v>
      </c>
      <c r="Q82" t="s">
        <v>584</v>
      </c>
    </row>
    <row r="83" spans="14:17" x14ac:dyDescent="0.25">
      <c r="N83" t="s">
        <v>23</v>
      </c>
      <c r="O83" t="s">
        <v>332</v>
      </c>
      <c r="P83" t="s">
        <v>526</v>
      </c>
      <c r="Q83" t="s">
        <v>584</v>
      </c>
    </row>
    <row r="84" spans="14:17" x14ac:dyDescent="0.25">
      <c r="N84" t="s">
        <v>57</v>
      </c>
      <c r="O84" t="s">
        <v>333</v>
      </c>
      <c r="P84" t="s">
        <v>527</v>
      </c>
      <c r="Q84" t="s">
        <v>584</v>
      </c>
    </row>
    <row r="85" spans="14:17" x14ac:dyDescent="0.25">
      <c r="N85" t="s">
        <v>58</v>
      </c>
      <c r="O85" t="s">
        <v>304</v>
      </c>
      <c r="P85" t="s">
        <v>528</v>
      </c>
      <c r="Q85" t="s">
        <v>584</v>
      </c>
    </row>
    <row r="86" spans="14:17" x14ac:dyDescent="0.25">
      <c r="N86" t="s">
        <v>59</v>
      </c>
      <c r="O86" t="s">
        <v>334</v>
      </c>
      <c r="P86" t="s">
        <v>529</v>
      </c>
      <c r="Q86" t="s">
        <v>584</v>
      </c>
    </row>
    <row r="87" spans="14:17" x14ac:dyDescent="0.25">
      <c r="N87" t="s">
        <v>209</v>
      </c>
      <c r="O87" t="s">
        <v>335</v>
      </c>
      <c r="P87" t="s">
        <v>530</v>
      </c>
      <c r="Q87" t="s">
        <v>584</v>
      </c>
    </row>
    <row r="88" spans="14:17" x14ac:dyDescent="0.25">
      <c r="N88" t="s">
        <v>46</v>
      </c>
      <c r="O88" t="s">
        <v>336</v>
      </c>
      <c r="P88" t="s">
        <v>531</v>
      </c>
      <c r="Q88" t="s">
        <v>585</v>
      </c>
    </row>
    <row r="89" spans="14:17" x14ac:dyDescent="0.25">
      <c r="N89" t="s">
        <v>95</v>
      </c>
      <c r="O89" t="s">
        <v>337</v>
      </c>
      <c r="P89" t="s">
        <v>532</v>
      </c>
      <c r="Q89" t="s">
        <v>584</v>
      </c>
    </row>
    <row r="90" spans="14:17" x14ac:dyDescent="0.25">
      <c r="N90" t="s">
        <v>154</v>
      </c>
      <c r="O90" t="s">
        <v>338</v>
      </c>
      <c r="P90" t="s">
        <v>533</v>
      </c>
      <c r="Q90" t="s">
        <v>585</v>
      </c>
    </row>
    <row r="91" spans="14:17" x14ac:dyDescent="0.25">
      <c r="N91" t="s">
        <v>210</v>
      </c>
      <c r="O91" t="s">
        <v>339</v>
      </c>
      <c r="P91" t="s">
        <v>534</v>
      </c>
      <c r="Q91" t="s">
        <v>584</v>
      </c>
    </row>
    <row r="92" spans="14:17" x14ac:dyDescent="0.25">
      <c r="N92" t="s">
        <v>124</v>
      </c>
      <c r="O92" t="s">
        <v>340</v>
      </c>
      <c r="P92" t="s">
        <v>535</v>
      </c>
      <c r="Q92" t="s">
        <v>584</v>
      </c>
    </row>
    <row r="93" spans="14:17" x14ac:dyDescent="0.25">
      <c r="N93" t="s">
        <v>211</v>
      </c>
      <c r="O93" t="s">
        <v>341</v>
      </c>
      <c r="P93" t="s">
        <v>536</v>
      </c>
      <c r="Q93" t="s">
        <v>584</v>
      </c>
    </row>
    <row r="94" spans="14:17" x14ac:dyDescent="0.25">
      <c r="N94" t="s">
        <v>166</v>
      </c>
      <c r="O94" t="s">
        <v>342</v>
      </c>
      <c r="P94" t="s">
        <v>537</v>
      </c>
      <c r="Q94" t="s">
        <v>584</v>
      </c>
    </row>
    <row r="95" spans="14:17" x14ac:dyDescent="0.25">
      <c r="N95" t="s">
        <v>229</v>
      </c>
      <c r="O95" t="s">
        <v>343</v>
      </c>
      <c r="P95" t="s">
        <v>538</v>
      </c>
      <c r="Q95" t="s">
        <v>585</v>
      </c>
    </row>
    <row r="96" spans="14:17" x14ac:dyDescent="0.25">
      <c r="N96" t="s">
        <v>116</v>
      </c>
      <c r="O96" t="s">
        <v>344</v>
      </c>
      <c r="P96" t="s">
        <v>539</v>
      </c>
      <c r="Q96" t="s">
        <v>585</v>
      </c>
    </row>
    <row r="97" spans="14:17" x14ac:dyDescent="0.25">
      <c r="N97" t="s">
        <v>24</v>
      </c>
      <c r="O97" t="s">
        <v>345</v>
      </c>
      <c r="P97" t="s">
        <v>540</v>
      </c>
      <c r="Q97" t="s">
        <v>584</v>
      </c>
    </row>
    <row r="98" spans="14:17" x14ac:dyDescent="0.25">
      <c r="N98" t="s">
        <v>25</v>
      </c>
      <c r="O98" t="s">
        <v>293</v>
      </c>
      <c r="P98" t="s">
        <v>541</v>
      </c>
      <c r="Q98" t="s">
        <v>584</v>
      </c>
    </row>
    <row r="99" spans="14:17" x14ac:dyDescent="0.25">
      <c r="N99" t="s">
        <v>60</v>
      </c>
      <c r="O99" t="s">
        <v>346</v>
      </c>
      <c r="P99" t="s">
        <v>542</v>
      </c>
      <c r="Q99" t="s">
        <v>584</v>
      </c>
    </row>
    <row r="100" spans="14:17" x14ac:dyDescent="0.25">
      <c r="N100" t="s">
        <v>26</v>
      </c>
      <c r="O100" t="s">
        <v>347</v>
      </c>
      <c r="P100" t="s">
        <v>543</v>
      </c>
      <c r="Q100" t="s">
        <v>584</v>
      </c>
    </row>
    <row r="101" spans="14:17" x14ac:dyDescent="0.25">
      <c r="N101" t="s">
        <v>96</v>
      </c>
      <c r="O101" t="s">
        <v>348</v>
      </c>
      <c r="P101" t="s">
        <v>544</v>
      </c>
      <c r="Q101" t="s">
        <v>584</v>
      </c>
    </row>
    <row r="102" spans="14:17" x14ac:dyDescent="0.25">
      <c r="N102" t="s">
        <v>125</v>
      </c>
      <c r="O102" t="s">
        <v>349</v>
      </c>
      <c r="P102" t="s">
        <v>545</v>
      </c>
      <c r="Q102" t="s">
        <v>584</v>
      </c>
    </row>
    <row r="103" spans="14:17" x14ac:dyDescent="0.25">
      <c r="N103" t="s">
        <v>80</v>
      </c>
      <c r="O103" t="s">
        <v>350</v>
      </c>
      <c r="P103" t="s">
        <v>546</v>
      </c>
      <c r="Q103" t="s">
        <v>585</v>
      </c>
    </row>
    <row r="104" spans="14:17" x14ac:dyDescent="0.25">
      <c r="N104" t="s">
        <v>126</v>
      </c>
      <c r="O104" t="s">
        <v>351</v>
      </c>
      <c r="P104" t="s">
        <v>547</v>
      </c>
      <c r="Q104" t="s">
        <v>584</v>
      </c>
    </row>
    <row r="105" spans="14:17" x14ac:dyDescent="0.25">
      <c r="N105" t="s">
        <v>245</v>
      </c>
      <c r="O105" t="s">
        <v>352</v>
      </c>
      <c r="P105" t="s">
        <v>548</v>
      </c>
      <c r="Q105" t="s">
        <v>584</v>
      </c>
    </row>
    <row r="106" spans="14:17" x14ac:dyDescent="0.25">
      <c r="N106" t="s">
        <v>61</v>
      </c>
      <c r="O106" t="s">
        <v>353</v>
      </c>
      <c r="P106" t="s">
        <v>549</v>
      </c>
      <c r="Q106" t="s">
        <v>584</v>
      </c>
    </row>
    <row r="107" spans="14:17" x14ac:dyDescent="0.25">
      <c r="N107" t="s">
        <v>212</v>
      </c>
      <c r="O107" t="s">
        <v>354</v>
      </c>
      <c r="P107" t="s">
        <v>550</v>
      </c>
      <c r="Q107" t="s">
        <v>584</v>
      </c>
    </row>
    <row r="108" spans="14:17" x14ac:dyDescent="0.25">
      <c r="N108" t="s">
        <v>27</v>
      </c>
      <c r="O108" t="s">
        <v>355</v>
      </c>
      <c r="P108" t="s">
        <v>551</v>
      </c>
      <c r="Q108" t="s">
        <v>584</v>
      </c>
    </row>
    <row r="109" spans="14:17" x14ac:dyDescent="0.25">
      <c r="N109" t="s">
        <v>246</v>
      </c>
      <c r="O109" t="s">
        <v>336</v>
      </c>
      <c r="P109" t="s">
        <v>552</v>
      </c>
      <c r="Q109" t="s">
        <v>584</v>
      </c>
    </row>
    <row r="110" spans="14:17" x14ac:dyDescent="0.25">
      <c r="N110" t="s">
        <v>127</v>
      </c>
      <c r="O110" t="s">
        <v>356</v>
      </c>
      <c r="P110" t="s">
        <v>553</v>
      </c>
      <c r="Q110" t="s">
        <v>584</v>
      </c>
    </row>
    <row r="111" spans="14:17" x14ac:dyDescent="0.25">
      <c r="N111" t="s">
        <v>28</v>
      </c>
      <c r="O111" t="s">
        <v>357</v>
      </c>
      <c r="P111" t="s">
        <v>554</v>
      </c>
      <c r="Q111" t="s">
        <v>584</v>
      </c>
    </row>
    <row r="112" spans="14:17" x14ac:dyDescent="0.25">
      <c r="N112" t="s">
        <v>167</v>
      </c>
      <c r="O112" t="s">
        <v>358</v>
      </c>
      <c r="P112" t="s">
        <v>555</v>
      </c>
      <c r="Q112" t="s">
        <v>584</v>
      </c>
    </row>
    <row r="113" spans="14:17" x14ac:dyDescent="0.25">
      <c r="N113" t="s">
        <v>128</v>
      </c>
      <c r="O113" t="s">
        <v>359</v>
      </c>
      <c r="P113" t="s">
        <v>556</v>
      </c>
      <c r="Q113" t="s">
        <v>584</v>
      </c>
    </row>
    <row r="114" spans="14:17" x14ac:dyDescent="0.25">
      <c r="N114" t="s">
        <v>29</v>
      </c>
      <c r="O114" t="s">
        <v>360</v>
      </c>
      <c r="P114" t="s">
        <v>557</v>
      </c>
      <c r="Q114" t="s">
        <v>584</v>
      </c>
    </row>
    <row r="115" spans="14:17" x14ac:dyDescent="0.25">
      <c r="N115" t="s">
        <v>168</v>
      </c>
      <c r="O115" t="s">
        <v>361</v>
      </c>
      <c r="P115" t="s">
        <v>558</v>
      </c>
      <c r="Q115" t="s">
        <v>584</v>
      </c>
    </row>
    <row r="116" spans="14:17" x14ac:dyDescent="0.25">
      <c r="N116" t="s">
        <v>62</v>
      </c>
      <c r="O116" t="s">
        <v>362</v>
      </c>
      <c r="P116" t="s">
        <v>559</v>
      </c>
      <c r="Q116" t="s">
        <v>584</v>
      </c>
    </row>
    <row r="117" spans="14:17" x14ac:dyDescent="0.25">
      <c r="N117" t="s">
        <v>82</v>
      </c>
      <c r="O117" t="s">
        <v>363</v>
      </c>
      <c r="P117" t="s">
        <v>560</v>
      </c>
      <c r="Q117" t="s">
        <v>585</v>
      </c>
    </row>
    <row r="118" spans="14:17" x14ac:dyDescent="0.25">
      <c r="N118" t="s">
        <v>63</v>
      </c>
      <c r="O118" t="s">
        <v>364</v>
      </c>
      <c r="P118" t="s">
        <v>561</v>
      </c>
      <c r="Q118" t="s">
        <v>584</v>
      </c>
    </row>
    <row r="119" spans="14:17" x14ac:dyDescent="0.25">
      <c r="N119" t="s">
        <v>85</v>
      </c>
      <c r="O119" t="s">
        <v>360</v>
      </c>
      <c r="P119" t="s">
        <v>562</v>
      </c>
      <c r="Q119" t="s">
        <v>585</v>
      </c>
    </row>
    <row r="120" spans="14:17" x14ac:dyDescent="0.25">
      <c r="N120" t="s">
        <v>64</v>
      </c>
      <c r="O120" t="s">
        <v>365</v>
      </c>
      <c r="P120" t="s">
        <v>563</v>
      </c>
      <c r="Q120" t="s">
        <v>584</v>
      </c>
    </row>
    <row r="121" spans="14:17" x14ac:dyDescent="0.25">
      <c r="N121" t="s">
        <v>213</v>
      </c>
      <c r="O121" t="s">
        <v>366</v>
      </c>
      <c r="P121" t="s">
        <v>564</v>
      </c>
      <c r="Q121" t="s">
        <v>584</v>
      </c>
    </row>
    <row r="122" spans="14:17" x14ac:dyDescent="0.25">
      <c r="N122" t="s">
        <v>214</v>
      </c>
      <c r="O122" t="s">
        <v>367</v>
      </c>
      <c r="P122" t="s">
        <v>565</v>
      </c>
      <c r="Q122" t="s">
        <v>584</v>
      </c>
    </row>
    <row r="123" spans="14:17" x14ac:dyDescent="0.25">
      <c r="N123" t="s">
        <v>247</v>
      </c>
      <c r="O123" t="s">
        <v>368</v>
      </c>
      <c r="P123" t="s">
        <v>566</v>
      </c>
      <c r="Q123" t="s">
        <v>584</v>
      </c>
    </row>
    <row r="124" spans="14:17" x14ac:dyDescent="0.25">
      <c r="N124" t="s">
        <v>215</v>
      </c>
      <c r="O124" t="s">
        <v>369</v>
      </c>
      <c r="P124" t="s">
        <v>567</v>
      </c>
      <c r="Q124" t="s">
        <v>584</v>
      </c>
    </row>
    <row r="125" spans="14:17" x14ac:dyDescent="0.25">
      <c r="N125" t="s">
        <v>248</v>
      </c>
      <c r="O125" t="s">
        <v>370</v>
      </c>
      <c r="P125" t="s">
        <v>568</v>
      </c>
      <c r="Q125" t="s">
        <v>584</v>
      </c>
    </row>
    <row r="126" spans="14:17" x14ac:dyDescent="0.25">
      <c r="N126" t="s">
        <v>216</v>
      </c>
      <c r="O126" t="s">
        <v>371</v>
      </c>
      <c r="P126" t="s">
        <v>569</v>
      </c>
      <c r="Q126" t="s">
        <v>584</v>
      </c>
    </row>
    <row r="127" spans="14:17" x14ac:dyDescent="0.25">
      <c r="N127" t="s">
        <v>169</v>
      </c>
      <c r="O127" t="s">
        <v>372</v>
      </c>
      <c r="P127" t="s">
        <v>570</v>
      </c>
      <c r="Q127" t="s">
        <v>584</v>
      </c>
    </row>
    <row r="128" spans="14:17" x14ac:dyDescent="0.25">
      <c r="N128" t="s">
        <v>97</v>
      </c>
      <c r="O128" t="s">
        <v>373</v>
      </c>
      <c r="P128" t="s">
        <v>571</v>
      </c>
      <c r="Q128" t="s">
        <v>584</v>
      </c>
    </row>
    <row r="129" spans="14:17" x14ac:dyDescent="0.25">
      <c r="N129" t="s">
        <v>249</v>
      </c>
      <c r="O129" t="s">
        <v>374</v>
      </c>
      <c r="P129" t="s">
        <v>572</v>
      </c>
      <c r="Q129" t="s">
        <v>584</v>
      </c>
    </row>
    <row r="130" spans="14:17" x14ac:dyDescent="0.25">
      <c r="N130" t="s">
        <v>170</v>
      </c>
      <c r="O130" t="s">
        <v>375</v>
      </c>
      <c r="P130" t="s">
        <v>573</v>
      </c>
      <c r="Q130" t="s">
        <v>584</v>
      </c>
    </row>
    <row r="131" spans="14:17" x14ac:dyDescent="0.25">
      <c r="N131" t="s">
        <v>250</v>
      </c>
      <c r="O131" t="s">
        <v>376</v>
      </c>
      <c r="P131" t="s">
        <v>574</v>
      </c>
      <c r="Q131" t="s">
        <v>584</v>
      </c>
    </row>
    <row r="132" spans="14:17" x14ac:dyDescent="0.25">
      <c r="N132" t="s">
        <v>98</v>
      </c>
      <c r="O132" t="s">
        <v>343</v>
      </c>
      <c r="P132" t="s">
        <v>575</v>
      </c>
      <c r="Q132" t="s">
        <v>584</v>
      </c>
    </row>
    <row r="133" spans="14:17" x14ac:dyDescent="0.25">
      <c r="N133" t="s">
        <v>65</v>
      </c>
      <c r="O133" t="s">
        <v>377</v>
      </c>
      <c r="P133" t="s">
        <v>576</v>
      </c>
      <c r="Q133" t="s">
        <v>584</v>
      </c>
    </row>
    <row r="134" spans="14:17" x14ac:dyDescent="0.25">
      <c r="N134" t="s">
        <v>217</v>
      </c>
      <c r="O134" t="s">
        <v>378</v>
      </c>
      <c r="P134" t="s">
        <v>577</v>
      </c>
      <c r="Q134" t="s">
        <v>584</v>
      </c>
    </row>
    <row r="135" spans="14:17" x14ac:dyDescent="0.25">
      <c r="N135" t="s">
        <v>197</v>
      </c>
      <c r="O135" t="s">
        <v>379</v>
      </c>
      <c r="P135" t="s">
        <v>578</v>
      </c>
      <c r="Q135" t="s">
        <v>585</v>
      </c>
    </row>
    <row r="136" spans="14:17" x14ac:dyDescent="0.25">
      <c r="N136" t="s">
        <v>171</v>
      </c>
      <c r="O136" t="s">
        <v>380</v>
      </c>
      <c r="P136" t="s">
        <v>579</v>
      </c>
      <c r="Q136" t="s">
        <v>584</v>
      </c>
    </row>
    <row r="137" spans="14:17" x14ac:dyDescent="0.25">
      <c r="N137" t="s">
        <v>218</v>
      </c>
      <c r="O137" t="s">
        <v>381</v>
      </c>
      <c r="P137" t="s">
        <v>580</v>
      </c>
      <c r="Q137" t="s">
        <v>584</v>
      </c>
    </row>
    <row r="138" spans="14:17" x14ac:dyDescent="0.25">
      <c r="N138" t="s">
        <v>251</v>
      </c>
      <c r="O138" t="s">
        <v>382</v>
      </c>
      <c r="P138" t="s">
        <v>581</v>
      </c>
      <c r="Q138" t="s">
        <v>584</v>
      </c>
    </row>
    <row r="139" spans="14:17" x14ac:dyDescent="0.25">
      <c r="N139" t="s">
        <v>30</v>
      </c>
      <c r="O139" t="s">
        <v>383</v>
      </c>
      <c r="P139" t="s">
        <v>582</v>
      </c>
      <c r="Q139" t="s">
        <v>584</v>
      </c>
    </row>
    <row r="140" spans="14:17" x14ac:dyDescent="0.25">
      <c r="N140" t="s">
        <v>219</v>
      </c>
      <c r="O140" t="s">
        <v>384</v>
      </c>
      <c r="P140" t="s">
        <v>583</v>
      </c>
      <c r="Q140" t="s">
        <v>584</v>
      </c>
    </row>
    <row r="141" spans="14:17" x14ac:dyDescent="0.25">
      <c r="N141" t="s">
        <v>100</v>
      </c>
      <c r="O141" t="s">
        <v>385</v>
      </c>
      <c r="P141" t="s">
        <v>449</v>
      </c>
      <c r="Q141" t="s">
        <v>585</v>
      </c>
    </row>
    <row r="142" spans="14:17" x14ac:dyDescent="0.25">
      <c r="N142" t="s">
        <v>3</v>
      </c>
      <c r="O142" t="s">
        <v>386</v>
      </c>
      <c r="P142" t="s">
        <v>454</v>
      </c>
      <c r="Q142" t="s">
        <v>585</v>
      </c>
    </row>
    <row r="143" spans="14:17" x14ac:dyDescent="0.25">
      <c r="N143" t="s">
        <v>32</v>
      </c>
      <c r="O143" t="s">
        <v>387</v>
      </c>
      <c r="P143" t="s">
        <v>462</v>
      </c>
      <c r="Q143" t="s">
        <v>585</v>
      </c>
    </row>
    <row r="144" spans="14:17" x14ac:dyDescent="0.25">
      <c r="N144" t="s">
        <v>67</v>
      </c>
      <c r="O144" t="s">
        <v>388</v>
      </c>
      <c r="P144" t="s">
        <v>464</v>
      </c>
      <c r="Q144" t="s">
        <v>585</v>
      </c>
    </row>
    <row r="145" spans="14:17" x14ac:dyDescent="0.25">
      <c r="N145" t="s">
        <v>173</v>
      </c>
      <c r="O145" t="s">
        <v>389</v>
      </c>
      <c r="P145" t="s">
        <v>465</v>
      </c>
      <c r="Q145" t="s">
        <v>585</v>
      </c>
    </row>
    <row r="146" spans="14:17" x14ac:dyDescent="0.25">
      <c r="N146" t="s">
        <v>223</v>
      </c>
      <c r="O146" t="s">
        <v>390</v>
      </c>
      <c r="P146" t="s">
        <v>476</v>
      </c>
      <c r="Q146" t="s">
        <v>585</v>
      </c>
    </row>
    <row r="147" spans="14:17" x14ac:dyDescent="0.25">
      <c r="N147" t="s">
        <v>130</v>
      </c>
      <c r="O147" t="s">
        <v>391</v>
      </c>
      <c r="P147" t="s">
        <v>482</v>
      </c>
      <c r="Q147" t="s">
        <v>585</v>
      </c>
    </row>
    <row r="148" spans="14:17" x14ac:dyDescent="0.25">
      <c r="N148" t="s">
        <v>101</v>
      </c>
      <c r="O148" t="s">
        <v>392</v>
      </c>
      <c r="P148" t="s">
        <v>483</v>
      </c>
      <c r="Q148" t="s">
        <v>585</v>
      </c>
    </row>
    <row r="149" spans="14:17" x14ac:dyDescent="0.25">
      <c r="N149" t="s">
        <v>40</v>
      </c>
      <c r="O149" t="s">
        <v>312</v>
      </c>
      <c r="P149" t="s">
        <v>488</v>
      </c>
      <c r="Q149" t="s">
        <v>585</v>
      </c>
    </row>
    <row r="150" spans="14:17" x14ac:dyDescent="0.25">
      <c r="N150" t="s">
        <v>108</v>
      </c>
      <c r="O150" t="s">
        <v>306</v>
      </c>
      <c r="P150" t="s">
        <v>494</v>
      </c>
      <c r="Q150" t="s">
        <v>585</v>
      </c>
    </row>
    <row r="151" spans="14:17" x14ac:dyDescent="0.25">
      <c r="N151" t="s">
        <v>135</v>
      </c>
      <c r="O151" t="s">
        <v>393</v>
      </c>
      <c r="P151" t="s">
        <v>499</v>
      </c>
      <c r="Q151" t="s">
        <v>585</v>
      </c>
    </row>
    <row r="152" spans="14:17" x14ac:dyDescent="0.25">
      <c r="N152" t="s">
        <v>226</v>
      </c>
      <c r="O152" t="s">
        <v>333</v>
      </c>
      <c r="P152" t="s">
        <v>505</v>
      </c>
      <c r="Q152" t="s">
        <v>585</v>
      </c>
    </row>
    <row r="153" spans="14:17" x14ac:dyDescent="0.25">
      <c r="N153" t="s">
        <v>113</v>
      </c>
      <c r="O153" t="s">
        <v>269</v>
      </c>
      <c r="P153" t="s">
        <v>506</v>
      </c>
      <c r="Q153" t="s">
        <v>585</v>
      </c>
    </row>
    <row r="154" spans="14:17" x14ac:dyDescent="0.25">
      <c r="N154" t="s">
        <v>77</v>
      </c>
      <c r="O154" t="s">
        <v>361</v>
      </c>
      <c r="P154" t="s">
        <v>514</v>
      </c>
      <c r="Q154" t="s">
        <v>585</v>
      </c>
    </row>
    <row r="155" spans="14:17" x14ac:dyDescent="0.25">
      <c r="N155" t="s">
        <v>8</v>
      </c>
      <c r="O155" t="s">
        <v>272</v>
      </c>
      <c r="P155" t="s">
        <v>517</v>
      </c>
      <c r="Q155" t="s">
        <v>585</v>
      </c>
    </row>
    <row r="156" spans="14:17" x14ac:dyDescent="0.25">
      <c r="N156" t="s">
        <v>190</v>
      </c>
      <c r="O156" t="s">
        <v>394</v>
      </c>
      <c r="P156" t="s">
        <v>522</v>
      </c>
      <c r="Q156" t="s">
        <v>585</v>
      </c>
    </row>
    <row r="157" spans="14:17" x14ac:dyDescent="0.25">
      <c r="N157" t="s">
        <v>44</v>
      </c>
      <c r="O157" t="s">
        <v>395</v>
      </c>
      <c r="P157" t="s">
        <v>531</v>
      </c>
      <c r="Q157" t="s">
        <v>585</v>
      </c>
    </row>
    <row r="158" spans="14:17" x14ac:dyDescent="0.25">
      <c r="N158" t="s">
        <v>152</v>
      </c>
      <c r="O158" t="s">
        <v>294</v>
      </c>
      <c r="P158" t="s">
        <v>533</v>
      </c>
      <c r="Q158" t="s">
        <v>585</v>
      </c>
    </row>
    <row r="159" spans="14:17" x14ac:dyDescent="0.25">
      <c r="N159" t="s">
        <v>230</v>
      </c>
      <c r="O159" t="s">
        <v>351</v>
      </c>
      <c r="P159" t="s">
        <v>538</v>
      </c>
      <c r="Q159" t="s">
        <v>585</v>
      </c>
    </row>
    <row r="160" spans="14:17" x14ac:dyDescent="0.25">
      <c r="N160" t="s">
        <v>115</v>
      </c>
      <c r="O160" t="s">
        <v>396</v>
      </c>
      <c r="P160" t="s">
        <v>539</v>
      </c>
      <c r="Q160" t="s">
        <v>585</v>
      </c>
    </row>
    <row r="161" spans="14:17" x14ac:dyDescent="0.25">
      <c r="N161" t="s">
        <v>79</v>
      </c>
      <c r="O161" t="s">
        <v>397</v>
      </c>
      <c r="P161" t="s">
        <v>546</v>
      </c>
      <c r="Q161" t="s">
        <v>585</v>
      </c>
    </row>
    <row r="162" spans="14:17" x14ac:dyDescent="0.25">
      <c r="N162" t="s">
        <v>83</v>
      </c>
      <c r="O162" t="s">
        <v>372</v>
      </c>
      <c r="P162" t="s">
        <v>560</v>
      </c>
      <c r="Q162" t="s">
        <v>585</v>
      </c>
    </row>
    <row r="163" spans="14:17" x14ac:dyDescent="0.25">
      <c r="N163" t="s">
        <v>89</v>
      </c>
      <c r="O163" t="s">
        <v>347</v>
      </c>
      <c r="P163" t="s">
        <v>562</v>
      </c>
      <c r="Q163" t="s">
        <v>585</v>
      </c>
    </row>
    <row r="164" spans="14:17" x14ac:dyDescent="0.25">
      <c r="N164" t="s">
        <v>195</v>
      </c>
      <c r="O164" t="s">
        <v>398</v>
      </c>
      <c r="P164" t="s">
        <v>578</v>
      </c>
      <c r="Q164" t="s">
        <v>585</v>
      </c>
    </row>
    <row r="165" spans="14:17" x14ac:dyDescent="0.25">
      <c r="N165" t="s">
        <v>5</v>
      </c>
      <c r="O165" t="s">
        <v>399</v>
      </c>
      <c r="P165" t="s">
        <v>454</v>
      </c>
      <c r="Q165" t="s">
        <v>585</v>
      </c>
    </row>
    <row r="166" spans="14:17" x14ac:dyDescent="0.25">
      <c r="N166" t="s">
        <v>71</v>
      </c>
      <c r="O166" t="s">
        <v>316</v>
      </c>
      <c r="P166" t="s">
        <v>464</v>
      </c>
      <c r="Q166" t="s">
        <v>585</v>
      </c>
    </row>
    <row r="167" spans="14:17" x14ac:dyDescent="0.25">
      <c r="N167" t="s">
        <v>172</v>
      </c>
      <c r="O167" t="s">
        <v>400</v>
      </c>
      <c r="P167" t="s">
        <v>465</v>
      </c>
      <c r="Q167" t="s">
        <v>585</v>
      </c>
    </row>
    <row r="168" spans="14:17" x14ac:dyDescent="0.25">
      <c r="N168" t="s">
        <v>221</v>
      </c>
      <c r="O168" t="s">
        <v>264</v>
      </c>
      <c r="P168" t="s">
        <v>476</v>
      </c>
      <c r="Q168" t="s">
        <v>585</v>
      </c>
    </row>
    <row r="169" spans="14:17" x14ac:dyDescent="0.25">
      <c r="N169" t="s">
        <v>103</v>
      </c>
      <c r="O169" t="s">
        <v>290</v>
      </c>
      <c r="P169" t="s">
        <v>483</v>
      </c>
      <c r="Q169" t="s">
        <v>585</v>
      </c>
    </row>
    <row r="170" spans="14:17" x14ac:dyDescent="0.25">
      <c r="N170" t="s">
        <v>37</v>
      </c>
      <c r="O170" t="s">
        <v>401</v>
      </c>
      <c r="P170" t="s">
        <v>488</v>
      </c>
      <c r="Q170" t="s">
        <v>585</v>
      </c>
    </row>
    <row r="171" spans="14:17" x14ac:dyDescent="0.25">
      <c r="N171" t="s">
        <v>109</v>
      </c>
      <c r="O171" t="s">
        <v>279</v>
      </c>
      <c r="P171" t="s">
        <v>494</v>
      </c>
      <c r="Q171" t="s">
        <v>585</v>
      </c>
    </row>
    <row r="172" spans="14:17" x14ac:dyDescent="0.25">
      <c r="N172" t="s">
        <v>133</v>
      </c>
      <c r="O172" t="s">
        <v>366</v>
      </c>
      <c r="P172" t="s">
        <v>499</v>
      </c>
      <c r="Q172" t="s">
        <v>585</v>
      </c>
    </row>
    <row r="173" spans="14:17" x14ac:dyDescent="0.25">
      <c r="N173" t="s">
        <v>228</v>
      </c>
      <c r="O173" t="s">
        <v>402</v>
      </c>
      <c r="P173" t="s">
        <v>505</v>
      </c>
      <c r="Q173" t="s">
        <v>585</v>
      </c>
    </row>
    <row r="174" spans="14:17" x14ac:dyDescent="0.25">
      <c r="N174" t="s">
        <v>75</v>
      </c>
      <c r="O174" t="s">
        <v>403</v>
      </c>
      <c r="P174" t="s">
        <v>514</v>
      </c>
      <c r="Q174" t="s">
        <v>585</v>
      </c>
    </row>
    <row r="175" spans="14:17" x14ac:dyDescent="0.25">
      <c r="N175" t="s">
        <v>10</v>
      </c>
      <c r="O175" t="s">
        <v>362</v>
      </c>
      <c r="P175" t="s">
        <v>517</v>
      </c>
      <c r="Q175" t="s">
        <v>585</v>
      </c>
    </row>
    <row r="176" spans="14:17" x14ac:dyDescent="0.25">
      <c r="N176" t="s">
        <v>194</v>
      </c>
      <c r="O176" t="s">
        <v>349</v>
      </c>
      <c r="P176" t="s">
        <v>522</v>
      </c>
      <c r="Q176" t="s">
        <v>585</v>
      </c>
    </row>
    <row r="177" spans="14:17" x14ac:dyDescent="0.25">
      <c r="N177" t="s">
        <v>45</v>
      </c>
      <c r="O177" t="s">
        <v>353</v>
      </c>
      <c r="P177" t="s">
        <v>531</v>
      </c>
      <c r="Q177" t="s">
        <v>585</v>
      </c>
    </row>
    <row r="178" spans="14:17" x14ac:dyDescent="0.25">
      <c r="N178" t="s">
        <v>149</v>
      </c>
      <c r="O178" t="s">
        <v>404</v>
      </c>
      <c r="P178" t="s">
        <v>533</v>
      </c>
      <c r="Q178" t="s">
        <v>585</v>
      </c>
    </row>
    <row r="179" spans="14:17" x14ac:dyDescent="0.25">
      <c r="N179" t="s">
        <v>117</v>
      </c>
      <c r="O179" t="s">
        <v>332</v>
      </c>
      <c r="P179" t="s">
        <v>539</v>
      </c>
      <c r="Q179" t="s">
        <v>585</v>
      </c>
    </row>
    <row r="180" spans="14:17" x14ac:dyDescent="0.25">
      <c r="N180" t="s">
        <v>78</v>
      </c>
      <c r="O180" t="s">
        <v>405</v>
      </c>
      <c r="P180" t="s">
        <v>546</v>
      </c>
      <c r="Q180" t="s">
        <v>585</v>
      </c>
    </row>
    <row r="181" spans="14:17" x14ac:dyDescent="0.25">
      <c r="N181" t="s">
        <v>92</v>
      </c>
      <c r="O181" t="s">
        <v>406</v>
      </c>
      <c r="P181" t="s">
        <v>562</v>
      </c>
      <c r="Q181" t="s">
        <v>585</v>
      </c>
    </row>
    <row r="182" spans="14:17" x14ac:dyDescent="0.25">
      <c r="N182" t="s">
        <v>198</v>
      </c>
      <c r="O182" t="s">
        <v>301</v>
      </c>
      <c r="P182" t="s">
        <v>578</v>
      </c>
      <c r="Q182" t="s">
        <v>585</v>
      </c>
    </row>
    <row r="183" spans="14:17" x14ac:dyDescent="0.25">
      <c r="N183" t="s">
        <v>6</v>
      </c>
      <c r="O183" t="s">
        <v>407</v>
      </c>
      <c r="P183" t="s">
        <v>454</v>
      </c>
      <c r="Q183" t="s">
        <v>585</v>
      </c>
    </row>
    <row r="184" spans="14:17" x14ac:dyDescent="0.25">
      <c r="N184" t="s">
        <v>66</v>
      </c>
      <c r="O184" t="s">
        <v>408</v>
      </c>
      <c r="P184" t="s">
        <v>464</v>
      </c>
      <c r="Q184" t="s">
        <v>585</v>
      </c>
    </row>
    <row r="185" spans="14:17" x14ac:dyDescent="0.25">
      <c r="N185" t="s">
        <v>174</v>
      </c>
      <c r="O185" t="s">
        <v>381</v>
      </c>
      <c r="P185" t="s">
        <v>465</v>
      </c>
      <c r="Q185" t="s">
        <v>585</v>
      </c>
    </row>
    <row r="186" spans="14:17" x14ac:dyDescent="0.25">
      <c r="N186" t="s">
        <v>222</v>
      </c>
      <c r="O186" t="s">
        <v>303</v>
      </c>
      <c r="P186" t="s">
        <v>476</v>
      </c>
      <c r="Q186" t="s">
        <v>585</v>
      </c>
    </row>
    <row r="187" spans="14:17" x14ac:dyDescent="0.25">
      <c r="N187" t="s">
        <v>43</v>
      </c>
      <c r="O187" t="s">
        <v>409</v>
      </c>
      <c r="P187" t="s">
        <v>488</v>
      </c>
      <c r="Q187" t="s">
        <v>585</v>
      </c>
    </row>
    <row r="188" spans="14:17" x14ac:dyDescent="0.25">
      <c r="N188" t="s">
        <v>110</v>
      </c>
      <c r="O188" t="s">
        <v>384</v>
      </c>
      <c r="P188" t="s">
        <v>494</v>
      </c>
      <c r="Q188" t="s">
        <v>585</v>
      </c>
    </row>
    <row r="189" spans="14:17" x14ac:dyDescent="0.25">
      <c r="N189" t="s">
        <v>134</v>
      </c>
      <c r="O189" t="s">
        <v>410</v>
      </c>
      <c r="P189" t="s">
        <v>499</v>
      </c>
      <c r="Q189" t="s">
        <v>585</v>
      </c>
    </row>
    <row r="190" spans="14:17" x14ac:dyDescent="0.25">
      <c r="N190" t="s">
        <v>225</v>
      </c>
      <c r="O190" t="s">
        <v>411</v>
      </c>
      <c r="P190" t="s">
        <v>505</v>
      </c>
      <c r="Q190" t="s">
        <v>585</v>
      </c>
    </row>
    <row r="191" spans="14:17" x14ac:dyDescent="0.25">
      <c r="N191" t="s">
        <v>7</v>
      </c>
      <c r="O191" t="s">
        <v>412</v>
      </c>
      <c r="P191" t="s">
        <v>517</v>
      </c>
      <c r="Q191" t="s">
        <v>585</v>
      </c>
    </row>
    <row r="192" spans="14:17" x14ac:dyDescent="0.25">
      <c r="N192" t="s">
        <v>191</v>
      </c>
      <c r="O192" t="s">
        <v>334</v>
      </c>
      <c r="P192" t="s">
        <v>522</v>
      </c>
      <c r="Q192" t="s">
        <v>585</v>
      </c>
    </row>
    <row r="193" spans="14:17" x14ac:dyDescent="0.25">
      <c r="N193" t="s">
        <v>151</v>
      </c>
      <c r="O193" t="s">
        <v>378</v>
      </c>
      <c r="P193" t="s">
        <v>533</v>
      </c>
      <c r="Q193" t="s">
        <v>585</v>
      </c>
    </row>
    <row r="194" spans="14:17" x14ac:dyDescent="0.25">
      <c r="N194" t="s">
        <v>81</v>
      </c>
      <c r="O194" t="s">
        <v>413</v>
      </c>
      <c r="P194" t="s">
        <v>546</v>
      </c>
      <c r="Q194" t="s">
        <v>585</v>
      </c>
    </row>
    <row r="195" spans="14:17" x14ac:dyDescent="0.25">
      <c r="N195" t="s">
        <v>86</v>
      </c>
      <c r="O195" t="s">
        <v>315</v>
      </c>
      <c r="P195" t="s">
        <v>562</v>
      </c>
      <c r="Q195" t="s">
        <v>585</v>
      </c>
    </row>
    <row r="196" spans="14:17" x14ac:dyDescent="0.25">
      <c r="N196" t="s">
        <v>196</v>
      </c>
      <c r="O196" t="s">
        <v>414</v>
      </c>
      <c r="P196" t="s">
        <v>578</v>
      </c>
      <c r="Q196" t="s">
        <v>585</v>
      </c>
    </row>
    <row r="197" spans="14:17" x14ac:dyDescent="0.25">
      <c r="N197" t="s">
        <v>74</v>
      </c>
      <c r="O197" t="s">
        <v>415</v>
      </c>
      <c r="P197" t="s">
        <v>464</v>
      </c>
      <c r="Q197" t="s">
        <v>585</v>
      </c>
    </row>
    <row r="198" spans="14:17" x14ac:dyDescent="0.25">
      <c r="N198" t="s">
        <v>178</v>
      </c>
      <c r="O198" t="s">
        <v>416</v>
      </c>
      <c r="P198" t="s">
        <v>465</v>
      </c>
      <c r="Q198" t="s">
        <v>585</v>
      </c>
    </row>
    <row r="199" spans="14:17" x14ac:dyDescent="0.25">
      <c r="N199" t="s">
        <v>220</v>
      </c>
      <c r="O199" t="s">
        <v>417</v>
      </c>
      <c r="P199" t="s">
        <v>476</v>
      </c>
      <c r="Q199" t="s">
        <v>585</v>
      </c>
    </row>
    <row r="200" spans="14:17" x14ac:dyDescent="0.25">
      <c r="N200" t="s">
        <v>38</v>
      </c>
      <c r="O200" t="s">
        <v>418</v>
      </c>
      <c r="P200" t="s">
        <v>488</v>
      </c>
      <c r="Q200" t="s">
        <v>585</v>
      </c>
    </row>
    <row r="201" spans="14:17" x14ac:dyDescent="0.25">
      <c r="N201" t="s">
        <v>105</v>
      </c>
      <c r="O201" t="s">
        <v>322</v>
      </c>
      <c r="P201" t="s">
        <v>494</v>
      </c>
      <c r="Q201" t="s">
        <v>585</v>
      </c>
    </row>
    <row r="202" spans="14:17" x14ac:dyDescent="0.25">
      <c r="N202" t="s">
        <v>143</v>
      </c>
      <c r="O202" t="s">
        <v>419</v>
      </c>
      <c r="P202" t="s">
        <v>499</v>
      </c>
      <c r="Q202" t="s">
        <v>585</v>
      </c>
    </row>
    <row r="203" spans="14:17" x14ac:dyDescent="0.25">
      <c r="N203" t="s">
        <v>189</v>
      </c>
      <c r="O203" t="s">
        <v>326</v>
      </c>
      <c r="P203" t="s">
        <v>522</v>
      </c>
      <c r="Q203" t="s">
        <v>585</v>
      </c>
    </row>
    <row r="204" spans="14:17" x14ac:dyDescent="0.25">
      <c r="N204" t="s">
        <v>150</v>
      </c>
      <c r="O204" t="s">
        <v>313</v>
      </c>
      <c r="P204" t="s">
        <v>533</v>
      </c>
      <c r="Q204" t="s">
        <v>585</v>
      </c>
    </row>
    <row r="205" spans="14:17" x14ac:dyDescent="0.25">
      <c r="N205" t="s">
        <v>90</v>
      </c>
      <c r="O205" t="s">
        <v>420</v>
      </c>
      <c r="P205" t="s">
        <v>562</v>
      </c>
      <c r="Q205" t="s">
        <v>585</v>
      </c>
    </row>
    <row r="206" spans="14:17" x14ac:dyDescent="0.25">
      <c r="N206" t="s">
        <v>72</v>
      </c>
      <c r="O206" t="s">
        <v>271</v>
      </c>
      <c r="P206" t="s">
        <v>464</v>
      </c>
      <c r="Q206" t="s">
        <v>585</v>
      </c>
    </row>
    <row r="207" spans="14:17" x14ac:dyDescent="0.25">
      <c r="N207" t="s">
        <v>176</v>
      </c>
      <c r="O207" t="s">
        <v>421</v>
      </c>
      <c r="P207" t="s">
        <v>465</v>
      </c>
      <c r="Q207" t="s">
        <v>585</v>
      </c>
    </row>
    <row r="208" spans="14:17" x14ac:dyDescent="0.25">
      <c r="N208" t="s">
        <v>34</v>
      </c>
      <c r="O208" t="s">
        <v>422</v>
      </c>
      <c r="P208" t="s">
        <v>488</v>
      </c>
      <c r="Q208" t="s">
        <v>585</v>
      </c>
    </row>
    <row r="209" spans="14:17" x14ac:dyDescent="0.25">
      <c r="N209" t="s">
        <v>106</v>
      </c>
      <c r="O209" t="s">
        <v>346</v>
      </c>
      <c r="P209" t="s">
        <v>494</v>
      </c>
      <c r="Q209" t="s">
        <v>585</v>
      </c>
    </row>
    <row r="210" spans="14:17" x14ac:dyDescent="0.25">
      <c r="N210" t="s">
        <v>148</v>
      </c>
      <c r="O210" t="s">
        <v>423</v>
      </c>
      <c r="P210" t="s">
        <v>499</v>
      </c>
      <c r="Q210" t="s">
        <v>585</v>
      </c>
    </row>
    <row r="211" spans="14:17" x14ac:dyDescent="0.25">
      <c r="N211" t="s">
        <v>188</v>
      </c>
      <c r="O211" t="s">
        <v>323</v>
      </c>
      <c r="P211" t="s">
        <v>522</v>
      </c>
      <c r="Q211" t="s">
        <v>585</v>
      </c>
    </row>
    <row r="212" spans="14:17" x14ac:dyDescent="0.25">
      <c r="N212" t="s">
        <v>153</v>
      </c>
      <c r="O212" t="s">
        <v>424</v>
      </c>
      <c r="P212" t="s">
        <v>533</v>
      </c>
      <c r="Q212" t="s">
        <v>585</v>
      </c>
    </row>
    <row r="213" spans="14:17" x14ac:dyDescent="0.25">
      <c r="N213" t="s">
        <v>87</v>
      </c>
      <c r="O213" t="s">
        <v>368</v>
      </c>
      <c r="P213" t="s">
        <v>562</v>
      </c>
      <c r="Q213" t="s">
        <v>585</v>
      </c>
    </row>
    <row r="214" spans="14:17" x14ac:dyDescent="0.25">
      <c r="N214" t="s">
        <v>69</v>
      </c>
      <c r="O214" t="s">
        <v>308</v>
      </c>
      <c r="P214" t="s">
        <v>464</v>
      </c>
      <c r="Q214" t="s">
        <v>585</v>
      </c>
    </row>
    <row r="215" spans="14:17" x14ac:dyDescent="0.25">
      <c r="N215" t="s">
        <v>183</v>
      </c>
      <c r="O215" t="s">
        <v>382</v>
      </c>
      <c r="P215" t="s">
        <v>465</v>
      </c>
      <c r="Q215" t="s">
        <v>585</v>
      </c>
    </row>
    <row r="216" spans="14:17" x14ac:dyDescent="0.25">
      <c r="N216" t="s">
        <v>42</v>
      </c>
      <c r="O216" t="s">
        <v>425</v>
      </c>
      <c r="P216" t="s">
        <v>488</v>
      </c>
      <c r="Q216" t="s">
        <v>585</v>
      </c>
    </row>
    <row r="217" spans="14:17" x14ac:dyDescent="0.25">
      <c r="N217" t="s">
        <v>112</v>
      </c>
      <c r="O217" t="s">
        <v>426</v>
      </c>
      <c r="P217" t="s">
        <v>494</v>
      </c>
      <c r="Q217" t="s">
        <v>585</v>
      </c>
    </row>
    <row r="218" spans="14:17" x14ac:dyDescent="0.25">
      <c r="N218" t="s">
        <v>138</v>
      </c>
      <c r="O218" t="s">
        <v>427</v>
      </c>
      <c r="P218" t="s">
        <v>499</v>
      </c>
      <c r="Q218" t="s">
        <v>585</v>
      </c>
    </row>
    <row r="219" spans="14:17" x14ac:dyDescent="0.25">
      <c r="N219" t="s">
        <v>193</v>
      </c>
      <c r="O219" t="s">
        <v>268</v>
      </c>
      <c r="P219" t="s">
        <v>522</v>
      </c>
      <c r="Q219" t="s">
        <v>585</v>
      </c>
    </row>
    <row r="220" spans="14:17" x14ac:dyDescent="0.25">
      <c r="N220" t="s">
        <v>84</v>
      </c>
      <c r="O220" t="s">
        <v>280</v>
      </c>
      <c r="P220" t="s">
        <v>562</v>
      </c>
      <c r="Q220" t="s">
        <v>585</v>
      </c>
    </row>
    <row r="221" spans="14:17" x14ac:dyDescent="0.25">
      <c r="N221" t="s">
        <v>68</v>
      </c>
      <c r="O221" t="s">
        <v>428</v>
      </c>
      <c r="P221" t="s">
        <v>464</v>
      </c>
      <c r="Q221" t="s">
        <v>585</v>
      </c>
    </row>
    <row r="222" spans="14:17" x14ac:dyDescent="0.25">
      <c r="N222" t="s">
        <v>185</v>
      </c>
      <c r="O222" t="s">
        <v>364</v>
      </c>
      <c r="P222" t="s">
        <v>465</v>
      </c>
      <c r="Q222" t="s">
        <v>585</v>
      </c>
    </row>
    <row r="223" spans="14:17" x14ac:dyDescent="0.25">
      <c r="N223" t="s">
        <v>36</v>
      </c>
      <c r="O223" t="s">
        <v>295</v>
      </c>
      <c r="P223" t="s">
        <v>488</v>
      </c>
      <c r="Q223" t="s">
        <v>585</v>
      </c>
    </row>
    <row r="224" spans="14:17" x14ac:dyDescent="0.25">
      <c r="N224" t="s">
        <v>111</v>
      </c>
      <c r="O224" t="s">
        <v>345</v>
      </c>
      <c r="P224" t="s">
        <v>494</v>
      </c>
      <c r="Q224" t="s">
        <v>585</v>
      </c>
    </row>
    <row r="225" spans="14:17" x14ac:dyDescent="0.25">
      <c r="N225" t="s">
        <v>132</v>
      </c>
      <c r="O225" t="s">
        <v>263</v>
      </c>
      <c r="P225" t="s">
        <v>499</v>
      </c>
      <c r="Q225" t="s">
        <v>585</v>
      </c>
    </row>
    <row r="226" spans="14:17" x14ac:dyDescent="0.25">
      <c r="N226" t="s">
        <v>187</v>
      </c>
      <c r="O226" t="s">
        <v>429</v>
      </c>
      <c r="P226" t="s">
        <v>522</v>
      </c>
      <c r="Q226" t="s">
        <v>585</v>
      </c>
    </row>
    <row r="227" spans="14:17" x14ac:dyDescent="0.25">
      <c r="N227" t="s">
        <v>88</v>
      </c>
      <c r="O227" t="s">
        <v>283</v>
      </c>
      <c r="P227" t="s">
        <v>562</v>
      </c>
      <c r="Q227" t="s">
        <v>585</v>
      </c>
    </row>
    <row r="228" spans="14:17" x14ac:dyDescent="0.25">
      <c r="N228" t="s">
        <v>70</v>
      </c>
      <c r="O228" t="s">
        <v>430</v>
      </c>
      <c r="P228" t="s">
        <v>464</v>
      </c>
      <c r="Q228" t="s">
        <v>585</v>
      </c>
    </row>
    <row r="229" spans="14:17" x14ac:dyDescent="0.25">
      <c r="N229" t="s">
        <v>184</v>
      </c>
      <c r="O229" t="s">
        <v>431</v>
      </c>
      <c r="P229" t="s">
        <v>465</v>
      </c>
      <c r="Q229" t="s">
        <v>585</v>
      </c>
    </row>
    <row r="230" spans="14:17" x14ac:dyDescent="0.25">
      <c r="N230" t="s">
        <v>33</v>
      </c>
      <c r="O230" t="s">
        <v>359</v>
      </c>
      <c r="P230" t="s">
        <v>488</v>
      </c>
      <c r="Q230" t="s">
        <v>585</v>
      </c>
    </row>
    <row r="231" spans="14:17" x14ac:dyDescent="0.25">
      <c r="N231" t="s">
        <v>107</v>
      </c>
      <c r="O231" t="s">
        <v>432</v>
      </c>
      <c r="P231" t="s">
        <v>494</v>
      </c>
      <c r="Q231" t="s">
        <v>585</v>
      </c>
    </row>
    <row r="232" spans="14:17" x14ac:dyDescent="0.25">
      <c r="N232" t="s">
        <v>144</v>
      </c>
      <c r="O232" t="s">
        <v>285</v>
      </c>
      <c r="P232" t="s">
        <v>499</v>
      </c>
      <c r="Q232" t="s">
        <v>585</v>
      </c>
    </row>
    <row r="233" spans="14:17" x14ac:dyDescent="0.25">
      <c r="N233" t="s">
        <v>91</v>
      </c>
      <c r="O233" t="s">
        <v>433</v>
      </c>
      <c r="P233" t="s">
        <v>562</v>
      </c>
      <c r="Q233" t="s">
        <v>585</v>
      </c>
    </row>
    <row r="234" spans="14:17" x14ac:dyDescent="0.25">
      <c r="N234" t="s">
        <v>181</v>
      </c>
      <c r="O234" t="s">
        <v>370</v>
      </c>
      <c r="P234" t="s">
        <v>465</v>
      </c>
      <c r="Q234" t="s">
        <v>585</v>
      </c>
    </row>
    <row r="235" spans="14:17" x14ac:dyDescent="0.25">
      <c r="N235" t="s">
        <v>41</v>
      </c>
      <c r="O235" t="s">
        <v>434</v>
      </c>
      <c r="P235" t="s">
        <v>488</v>
      </c>
      <c r="Q235" t="s">
        <v>585</v>
      </c>
    </row>
    <row r="236" spans="14:17" x14ac:dyDescent="0.25">
      <c r="N236" t="s">
        <v>140</v>
      </c>
      <c r="O236" t="s">
        <v>435</v>
      </c>
      <c r="P236" t="s">
        <v>499</v>
      </c>
      <c r="Q236" t="s">
        <v>585</v>
      </c>
    </row>
    <row r="237" spans="14:17" x14ac:dyDescent="0.25">
      <c r="N237" t="s">
        <v>182</v>
      </c>
      <c r="O237" t="s">
        <v>436</v>
      </c>
      <c r="P237" t="s">
        <v>465</v>
      </c>
      <c r="Q237" t="s">
        <v>585</v>
      </c>
    </row>
    <row r="238" spans="14:17" x14ac:dyDescent="0.25">
      <c r="N238" t="s">
        <v>35</v>
      </c>
      <c r="O238" t="s">
        <v>437</v>
      </c>
      <c r="P238" t="s">
        <v>488</v>
      </c>
      <c r="Q238" t="s">
        <v>585</v>
      </c>
    </row>
    <row r="239" spans="14:17" x14ac:dyDescent="0.25">
      <c r="N239" t="s">
        <v>139</v>
      </c>
      <c r="O239" t="s">
        <v>438</v>
      </c>
      <c r="P239" t="s">
        <v>499</v>
      </c>
      <c r="Q239" t="s">
        <v>585</v>
      </c>
    </row>
    <row r="240" spans="14:17" x14ac:dyDescent="0.25">
      <c r="N240" t="s">
        <v>186</v>
      </c>
      <c r="O240" t="s">
        <v>270</v>
      </c>
      <c r="P240" t="s">
        <v>465</v>
      </c>
      <c r="Q240" t="s">
        <v>585</v>
      </c>
    </row>
    <row r="241" spans="14:17" x14ac:dyDescent="0.25">
      <c r="N241" t="s">
        <v>131</v>
      </c>
      <c r="O241" t="s">
        <v>439</v>
      </c>
      <c r="P241" t="s">
        <v>499</v>
      </c>
      <c r="Q241" t="s">
        <v>585</v>
      </c>
    </row>
    <row r="242" spans="14:17" x14ac:dyDescent="0.25">
      <c r="N242" t="s">
        <v>179</v>
      </c>
      <c r="O242" t="s">
        <v>352</v>
      </c>
      <c r="P242" t="s">
        <v>465</v>
      </c>
      <c r="Q242" t="s">
        <v>585</v>
      </c>
    </row>
    <row r="243" spans="14:17" x14ac:dyDescent="0.25">
      <c r="N243" t="s">
        <v>145</v>
      </c>
      <c r="O243" t="s">
        <v>440</v>
      </c>
      <c r="P243" t="s">
        <v>499</v>
      </c>
      <c r="Q243" t="s">
        <v>585</v>
      </c>
    </row>
    <row r="244" spans="14:17" x14ac:dyDescent="0.25">
      <c r="N244" t="s">
        <v>180</v>
      </c>
      <c r="O244" t="s">
        <v>441</v>
      </c>
      <c r="P244" t="s">
        <v>465</v>
      </c>
      <c r="Q244" t="s">
        <v>585</v>
      </c>
    </row>
    <row r="245" spans="14:17" x14ac:dyDescent="0.25">
      <c r="N245" t="s">
        <v>146</v>
      </c>
      <c r="O245" t="s">
        <v>302</v>
      </c>
      <c r="P245" t="s">
        <v>499</v>
      </c>
      <c r="Q245" t="s">
        <v>585</v>
      </c>
    </row>
    <row r="246" spans="14:17" x14ac:dyDescent="0.25">
      <c r="N246" t="s">
        <v>177</v>
      </c>
      <c r="O246" t="s">
        <v>442</v>
      </c>
      <c r="P246" t="s">
        <v>465</v>
      </c>
      <c r="Q246" t="s">
        <v>585</v>
      </c>
    </row>
    <row r="247" spans="14:17" x14ac:dyDescent="0.25">
      <c r="N247" t="s">
        <v>141</v>
      </c>
      <c r="O247" t="s">
        <v>373</v>
      </c>
      <c r="P247" t="s">
        <v>499</v>
      </c>
      <c r="Q247" t="s">
        <v>585</v>
      </c>
    </row>
    <row r="248" spans="14:17" x14ac:dyDescent="0.25">
      <c r="N248" t="s">
        <v>136</v>
      </c>
      <c r="O248" t="s">
        <v>443</v>
      </c>
      <c r="P248" t="s">
        <v>499</v>
      </c>
      <c r="Q248" t="s">
        <v>585</v>
      </c>
    </row>
    <row r="249" spans="14:17" x14ac:dyDescent="0.25">
      <c r="N249" t="s">
        <v>142</v>
      </c>
      <c r="O249" t="s">
        <v>369</v>
      </c>
      <c r="P249" t="s">
        <v>499</v>
      </c>
      <c r="Q249" t="s">
        <v>585</v>
      </c>
    </row>
    <row r="250" spans="14:17" x14ac:dyDescent="0.25">
      <c r="N250" t="s">
        <v>147</v>
      </c>
      <c r="O250" t="s">
        <v>325</v>
      </c>
      <c r="P250" t="s">
        <v>499</v>
      </c>
      <c r="Q250" t="s">
        <v>585</v>
      </c>
    </row>
    <row r="251" spans="14:17" x14ac:dyDescent="0.25">
      <c r="N251" t="s">
        <v>254</v>
      </c>
      <c r="O251" t="s">
        <v>257</v>
      </c>
      <c r="P251" t="s">
        <v>676</v>
      </c>
      <c r="Q251" t="s">
        <v>584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Zusammenfassung</vt:lpstr>
      <vt:lpstr>Personalmittel</vt:lpstr>
      <vt:lpstr>Sachmittel</vt:lpstr>
      <vt:lpstr>Investitionen</vt:lpstr>
      <vt:lpstr>Dropdown und Hilfen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Schimmelpfennig</dc:creator>
  <cp:lastModifiedBy>Felix Schimmelpfennig</cp:lastModifiedBy>
  <dcterms:created xsi:type="dcterms:W3CDTF">2023-08-25T07:16:01Z</dcterms:created>
  <dcterms:modified xsi:type="dcterms:W3CDTF">2023-09-26T13:51:57Z</dcterms:modified>
</cp:coreProperties>
</file>